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06公会計\R6(R4決算)\08_令和4年度財政状況資料集の作成について（2回目・地方公会計関係）\03 市町村回答\12宇陀市○\"/>
    </mc:Choice>
  </mc:AlternateContent>
  <xr:revisionPtr revIDLastSave="0" documentId="13_ncr:1_{B60A82F1-F800-4602-953E-0285EDCBA566}" xr6:coauthVersionLast="47" xr6:coauthVersionMax="47" xr10:uidLastSave="{00000000-0000-0000-0000-000000000000}"/>
  <bookViews>
    <workbookView xWindow="-135" yWindow="-16335" windowWidth="29070" windowHeight="1587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U38" i="10"/>
  <c r="C38" i="10"/>
  <c r="CO37" i="10"/>
  <c r="BE37" i="10"/>
  <c r="U37" i="10"/>
  <c r="C37" i="10"/>
  <c r="CO36" i="10"/>
  <c r="BE36" i="10"/>
  <c r="CO35" i="10"/>
  <c r="BE35" i="10"/>
  <c r="BE34"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BW34" i="10" l="1"/>
  <c r="BW35" i="10" s="1"/>
  <c r="BW36" i="10" s="1"/>
  <c r="BW37" i="10" s="1"/>
  <c r="BW38" i="10" s="1"/>
  <c r="BW39" i="10" s="1"/>
  <c r="BW40" i="10" s="1"/>
  <c r="BW41" i="10" s="1"/>
  <c r="CO34" i="10" l="1"/>
</calcChain>
</file>

<file path=xl/sharedStrings.xml><?xml version="1.0" encoding="utf-8"?>
<sst xmlns="http://schemas.openxmlformats.org/spreadsheetml/2006/main" count="1143" uniqueCount="623">
  <si>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</si>
  <si>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</si>
  <si>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</si>
  <si>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</si>
  <si>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</si>
  <si>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</si>
  <si>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</si>
  <si>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</si>
  <si>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</si>
  <si>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</si>
  <si>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</si>
  <si>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</si>
  <si>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</si>
  <si>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</si>
  <si>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</si>
  <si>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</si>
  <si>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</si>
  <si>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</si>
  <si>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</si>
  <si>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</si>
  <si>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</si>
  <si>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</si>
  <si>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</si>
  <si>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</si>
  <si>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</si>
  <si>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</si>
  <si>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</si>
  <si>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</si>
  <si>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</si>
  <si>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</si>
  <si>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</si>
  <si>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</si>
  <si>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</si>
  <si>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</si>
  <si>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</si>
  <si>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</si>
  <si>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</si>
  <si>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</si>
  <si>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</si>
  <si>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</si>
  <si>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</si>
  <si>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</si>
  <si>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</si>
  <si>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</si>
  <si>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</si>
  <si>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</si>
  <si>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</si>
  <si>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</si>
  <si>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</si>
  <si>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</si>
  <si>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</si>
  <si>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</si>
  <si>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</si>
  <si>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</si>
  <si>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</si>
  <si>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</si>
  <si>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</si>
  <si>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</si>
  <si>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</si>
  <si>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</si>
  <si>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</si>
  <si>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</si>
  <si>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</si>
  <si>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</si>
  <si>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</si>
  <si>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</si>
  <si>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</si>
  <si>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</si>
  <si>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</si>
  <si>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</si>
  <si>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</si>
  <si>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</si>
  <si>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</si>
  <si>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</si>
  <si>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</si>
  <si>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</si>
  <si>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</si>
  <si>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</si>
  <si>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</si>
  <si>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</si>
  <si>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</si>
  <si>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</si>
  <si>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</si>
  <si>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</si>
  <si>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</si>
  <si>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</si>
  <si>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</si>
  <si>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</si>
  <si>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</si>
  <si>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</si>
  <si>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</si>
  <si>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</si>
  <si>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</si>
  <si>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</si>
  <si>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</si>
  <si>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</si>
  <si>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</si>
  <si>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</si>
  <si>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</si>
  <si>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宇陀市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</si>
  <si>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</si>
  <si>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</si>
  <si>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</si>
  <si>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</si>
  <si>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</si>
  <si>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</si>
  <si>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</si>
  <si>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</si>
  <si>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</si>
  <si>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</si>
  <si>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</si>
  <si>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</si>
  <si>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</si>
  <si>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</si>
  <si>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</si>
  <si>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</si>
  <si>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</si>
  <si>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</si>
  <si>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</si>
  <si>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</si>
  <si>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</si>
  <si>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</si>
  <si>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</si>
  <si>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</si>
  <si>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</si>
  <si>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</si>
  <si>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</si>
  <si>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</si>
  <si>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</si>
  <si>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</si>
  <si>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</si>
  <si>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</si>
  <si>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</si>
  <si>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</si>
  <si>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</si>
  <si>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</si>
  <si>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</si>
  <si>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</si>
  <si>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</si>
  <si>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</si>
  <si>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</si>
  <si>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</si>
  <si>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</si>
  <si>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</si>
  <si>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</si>
  <si>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</si>
  <si>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</si>
  <si>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</si>
  <si>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</si>
  <si>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</si>
  <si>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</si>
  <si>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</si>
  <si>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</si>
  <si>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</si>
  <si>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</si>
  <si>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</si>
  <si>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</si>
  <si>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</si>
  <si>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</si>
  <si>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</si>
  <si>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</si>
  <si>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</si>
  <si>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</si>
  <si>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</si>
  <si>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</si>
  <si>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</si>
  <si>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</si>
  <si>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</si>
  <si>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</si>
  <si>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</si>
  <si>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</si>
  <si>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</si>
  <si>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</si>
  <si>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</si>
  <si>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</si>
  <si>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</si>
  <si>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</si>
  <si>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</si>
  <si>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</si>
  <si>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</si>
  <si>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</si>
  <si>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</si>
  <si>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</si>
  <si>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</si>
  <si>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</si>
  <si>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</si>
  <si>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</si>
  <si>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</si>
  <si>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</si>
  <si>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</si>
  <si>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</si>
  <si>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</si>
  <si>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</si>
  <si>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</si>
  <si>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</si>
  <si>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</si>
  <si>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</si>
  <si>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</si>
  <si>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</si>
  <si>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</si>
  <si>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</si>
  <si>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</si>
  <si>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</si>
  <si>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</si>
  <si>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</si>
  <si>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</si>
  <si>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</si>
  <si>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</si>
  <si>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</si>
  <si>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</si>
  <si>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</si>
  <si>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</si>
  <si>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</si>
  <si>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</si>
  <si>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</si>
  <si>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</si>
  <si>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</si>
  <si>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奈良県宇陀市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</si>
  <si>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</si>
  <si>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</si>
  <si>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</si>
  <si>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</si>
  <si>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</si>
  <si>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</si>
  <si>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</si>
  <si>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</si>
  <si>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</si>
  <si>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</si>
  <si>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</si>
  <si>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</si>
  <si>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</si>
  <si>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</si>
  <si>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</si>
  <si>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</si>
  <si>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</si>
  <si>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</si>
  <si>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</si>
  <si>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</si>
  <si>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</si>
  <si>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</si>
  <si>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</si>
  <si>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</si>
  <si>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</si>
  <si>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</si>
  <si>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</si>
  <si>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</si>
  <si>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</si>
  <si>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</si>
  <si>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</si>
  <si>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</si>
  <si>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</si>
  <si>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</si>
  <si>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</si>
  <si>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</si>
  <si>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</si>
  <si>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</si>
  <si>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</si>
  <si>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</si>
  <si>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</si>
  <si>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</si>
  <si>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</si>
  <si>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</si>
  <si>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</si>
  <si>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</si>
  <si>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</si>
  <si>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</si>
  <si>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</si>
  <si>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</si>
  <si>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</si>
  <si>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</si>
  <si>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</si>
  <si>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</si>
  <si>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</si>
  <si>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</si>
  <si>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</si>
  <si>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</si>
  <si>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</si>
  <si>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</si>
  <si>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</si>
  <si>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</si>
  <si>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</si>
  <si>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</si>
  <si>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</si>
  <si>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</si>
  <si>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</si>
  <si>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</si>
  <si>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</si>
  <si>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</si>
  <si>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</si>
  <si>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</si>
  <si>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</si>
  <si>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</si>
  <si>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</si>
  <si>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</si>
  <si>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</si>
  <si>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</si>
  <si>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</si>
  <si>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</si>
  <si>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</si>
  <si>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</si>
  <si>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</si>
  <si>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</si>
  <si>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</si>
  <si>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</si>
  <si>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</si>
  <si>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</si>
  <si>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</si>
  <si>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</si>
  <si>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</si>
  <si>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</si>
  <si>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</si>
  <si>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</si>
  <si>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</si>
  <si>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</si>
  <si>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</si>
  <si>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</si>
  <si>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</si>
  <si>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</si>
  <si>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</si>
  <si>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</si>
  <si>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</si>
  <si>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</si>
  <si>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</si>
  <si>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</si>
  <si>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</si>
  <si>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</si>
  <si>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</si>
  <si>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</si>
  <si>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</si>
  <si>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</si>
  <si>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</si>
  <si>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</si>
  <si>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</si>
  <si>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</si>
  <si>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</si>
  <si>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</si>
  <si>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</si>
  <si>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</si>
  <si>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</si>
  <si>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</si>
  <si>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</si>
  <si>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</si>
  <si>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</si>
  <si>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</si>
  <si>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</si>
  <si>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</si>
  <si>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</si>
  <si>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</si>
  <si>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</si>
  <si>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</si>
  <si>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</si>
  <si>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</si>
  <si>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</si>
  <si>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</si>
  <si>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</si>
  <si>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</si>
  <si>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</si>
  <si>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</si>
  <si>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</si>
  <si>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</si>
  <si>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</si>
  <si>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</si>
  <si>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</si>
  <si>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</si>
  <si>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</si>
  <si>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</si>
  <si>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</si>
  <si>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</si>
  <si>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</si>
  <si>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</si>
  <si>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</si>
  <si>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奈良県宇陀市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</si>
  <si>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</si>
  <si>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</si>
  <si>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</si>
  <si>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</si>
  <si>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</si>
  <si>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</si>
  <si>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</si>
  <si>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</si>
  <si>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</si>
  <si>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</si>
  <si>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</si>
  <si>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</si>
  <si>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</si>
  <si>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</si>
  <si>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</si>
  <si>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</si>
  <si>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</si>
  <si>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</si>
  <si>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</si>
  <si>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</si>
  <si>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</si>
  <si>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霊苑事業特別会計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</si>
  <si>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</si>
  <si>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</si>
  <si>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</si>
  <si>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</si>
  <si>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</si>
  <si>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</si>
  <si>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</si>
  <si>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</si>
  <si>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</si>
  <si>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</si>
  <si>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</si>
  <si>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</si>
  <si>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</si>
  <si>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</si>
  <si>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</si>
  <si>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</si>
  <si>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保養センター事業特別会計</t>
    <phoneticPr fontId="5"/>
  </si>
  <si>
    <t>法適用企業</t>
    <phoneticPr fontId="5"/>
  </si>
  <si>
    <t>病院事業特別会計</t>
    <phoneticPr fontId="5"/>
  </si>
  <si>
    <t>介護老人保健施設事業特別会計</t>
    <phoneticPr fontId="5"/>
  </si>
  <si>
    <t>水道事業特別会計</t>
    <phoneticPr fontId="5"/>
  </si>
  <si>
    <t>法適用企業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</si>
  <si>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</si>
  <si>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</si>
  <si>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</si>
  <si>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</si>
  <si>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</si>
  <si>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</si>
  <si>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</si>
  <si>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</si>
  <si>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</si>
  <si>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</si>
  <si>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</si>
  <si>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</si>
  <si>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</si>
  <si>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</si>
  <si>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</si>
  <si>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</si>
  <si>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</si>
  <si>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</si>
  <si>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</si>
  <si>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</si>
  <si>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</si>
  <si>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</si>
  <si>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</si>
  <si>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</si>
  <si>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</si>
  <si>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</si>
  <si>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</si>
  <si>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</si>
  <si>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</si>
  <si>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</si>
  <si>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</si>
  <si>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</si>
  <si>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</si>
  <si>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</si>
  <si>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</si>
  <si>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</si>
  <si>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</si>
  <si>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</si>
  <si>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</si>
  <si>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</si>
  <si>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</si>
  <si>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</si>
  <si>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</si>
  <si>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</si>
  <si>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</si>
  <si>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</si>
  <si>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</si>
  <si>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</si>
  <si>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</si>
  <si>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</si>
  <si>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</si>
  <si>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</si>
  <si>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</si>
  <si>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</si>
  <si>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</si>
  <si>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</si>
  <si>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</si>
  <si>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</si>
  <si>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</si>
  <si>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</si>
  <si>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</si>
  <si>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</si>
  <si>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</si>
  <si>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</si>
  <si>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</si>
  <si>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</si>
  <si>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</si>
  <si>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</si>
  <si>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</si>
  <si>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</si>
  <si>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病院事業特別会計</t>
    <phoneticPr fontId="5"/>
  </si>
  <si>
    <t>(Ｆ)</t>
    <phoneticPr fontId="5"/>
  </si>
  <si>
    <t>介護老人保健施設事業特別会計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</si>
  <si>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</si>
  <si>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</si>
  <si>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</si>
  <si>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</si>
  <si>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</si>
  <si>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</si>
  <si>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</si>
  <si>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</si>
  <si>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</si>
  <si>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</si>
  <si>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</si>
  <si>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</si>
  <si>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</si>
  <si>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</si>
  <si>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</si>
  <si>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</si>
  <si>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</si>
  <si>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</si>
  <si>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</si>
  <si>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</si>
  <si>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</si>
  <si>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</si>
  <si>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</si>
  <si>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</si>
  <si>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</si>
  <si>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</si>
  <si>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</si>
  <si>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</si>
  <si>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</si>
  <si>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</si>
  <si>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</si>
  <si>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</si>
  <si>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</si>
  <si>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</si>
  <si>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</si>
  <si>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</si>
  <si>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</si>
  <si>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</si>
  <si>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</si>
  <si>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</si>
  <si>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</si>
  <si>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</si>
  <si>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</si>
  <si>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</si>
  <si>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</si>
  <si>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</si>
  <si>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</si>
  <si>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</si>
  <si>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</si>
  <si>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</si>
  <si>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</si>
  <si>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</si>
  <si>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</si>
  <si>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</si>
  <si>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</si>
  <si>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</si>
  <si>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</si>
  <si>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</si>
  <si>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</si>
  <si>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</si>
  <si>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</si>
  <si>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</si>
  <si>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</si>
  <si>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</si>
  <si>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</si>
  <si>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</si>
  <si>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</si>
  <si>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</si>
  <si>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</si>
  <si>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</si>
  <si>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</si>
  <si>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</si>
  <si>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</si>
  <si>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</si>
  <si>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</si>
  <si>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</si>
  <si>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</si>
  <si>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</si>
  <si>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</si>
  <si>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</si>
  <si>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</si>
  <si>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</si>
  <si>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</si>
  <si>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2.26</t>
  </si>
  <si>
    <t>▲ 2.15</t>
  </si>
  <si>
    <t>▲ 1.33</t>
  </si>
  <si>
    <t>住宅新築資金等貸付事業特別会計</t>
  </si>
  <si>
    <t>▲ 2.65</t>
  </si>
  <si>
    <t>▲ 2.56</t>
  </si>
  <si>
    <t>▲ 2.43</t>
  </si>
  <si>
    <t>▲ 2.22</t>
  </si>
  <si>
    <t>病院事業特別会計</t>
  </si>
  <si>
    <t>水道事業特別会計</t>
  </si>
  <si>
    <t>一般会計</t>
  </si>
  <si>
    <t>介護保険事業特別会計</t>
  </si>
  <si>
    <t>下水道事業特別会計</t>
  </si>
  <si>
    <t>国民健康保険事業特別会計</t>
  </si>
  <si>
    <t>介護老人保健施設事業特別会計</t>
  </si>
  <si>
    <t>その他会計（赤字）</t>
  </si>
  <si>
    <t>▲ 0.70</t>
  </si>
  <si>
    <t>その他会計（黒字）</t>
  </si>
  <si>
    <t>（百万円）</t>
    <phoneticPr fontId="5"/>
  </si>
  <si>
    <t>H30</t>
    <phoneticPr fontId="5"/>
  </si>
  <si>
    <t>R01</t>
    <phoneticPr fontId="5"/>
  </si>
  <si>
    <t>R02</t>
    <phoneticPr fontId="5"/>
  </si>
  <si>
    <t>R03</t>
    <phoneticPr fontId="5"/>
  </si>
  <si>
    <t>R04</t>
    <phoneticPr fontId="5"/>
  </si>
  <si>
    <t>-</t>
    <phoneticPr fontId="2"/>
  </si>
  <si>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</si>
  <si>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6" eb="8">
      <t>ソウゴウ</t>
    </rPh>
    <rPh sb="8" eb="10">
      <t>ジム</t>
    </rPh>
    <rPh sb="10" eb="12">
      <t>クミアイ</t>
    </rPh>
    <phoneticPr fontId="2"/>
  </si>
  <si>
    <t>東宇陀環境衛生組合</t>
    <rPh sb="0" eb="1">
      <t>ヒガシ</t>
    </rPh>
    <rPh sb="1" eb="3">
      <t>ウダ</t>
    </rPh>
    <rPh sb="3" eb="5">
      <t>カンキョウ</t>
    </rPh>
    <rPh sb="5" eb="7">
      <t>エイセイ</t>
    </rPh>
    <rPh sb="7" eb="9">
      <t>クミアイ</t>
    </rPh>
    <phoneticPr fontId="2"/>
  </si>
  <si>
    <t>奈良広域水質検査センター組合</t>
    <rPh sb="0" eb="2">
      <t>ナラ</t>
    </rPh>
    <rPh sb="2" eb="4">
      <t>コウイキ</t>
    </rPh>
    <rPh sb="4" eb="6">
      <t>スイシツ</t>
    </rPh>
    <rPh sb="6" eb="8">
      <t>ケンサ</t>
    </rPh>
    <rPh sb="12" eb="14">
      <t>クミアイ</t>
    </rPh>
    <phoneticPr fontId="2"/>
  </si>
  <si>
    <t>桜井宇陀広域連合</t>
    <rPh sb="0" eb="2">
      <t>サクライ</t>
    </rPh>
    <rPh sb="2" eb="4">
      <t>ウダ</t>
    </rPh>
    <rPh sb="4" eb="6">
      <t>コウイキ</t>
    </rPh>
    <rPh sb="6" eb="8">
      <t>レンゴウ</t>
    </rPh>
    <phoneticPr fontId="2"/>
  </si>
  <si>
    <t>奈良県住宅新築資金等貸付回収管理組合</t>
    <rPh sb="0" eb="3">
      <t>ナラケン</t>
    </rPh>
    <rPh sb="3" eb="5">
      <t>ジュウタク</t>
    </rPh>
    <rPh sb="5" eb="7">
      <t>シンチク</t>
    </rPh>
    <rPh sb="7" eb="9">
      <t>シキン</t>
    </rPh>
    <rPh sb="9" eb="10">
      <t>トウ</t>
    </rPh>
    <rPh sb="10" eb="12">
      <t>カシツケ</t>
    </rPh>
    <rPh sb="12" eb="14">
      <t>カイシュウ</t>
    </rPh>
    <rPh sb="14" eb="16">
      <t>カンリ</t>
    </rPh>
    <rPh sb="16" eb="18">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</si>
  <si>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</si>
  <si>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9">
      <t>ナラケンコウイキショウボウクミアイ</t>
    </rPh>
    <phoneticPr fontId="2"/>
  </si>
  <si>
    <t>宇陀市土地開発公社</t>
    <rPh sb="0" eb="3">
      <t>ウダシ</t>
    </rPh>
    <rPh sb="3" eb="5">
      <t>トチ</t>
    </rPh>
    <rPh sb="5" eb="7">
      <t>カイハツ</t>
    </rPh>
    <rPh sb="7" eb="9">
      <t>コウシャ</t>
    </rPh>
    <phoneticPr fontId="2"/>
  </si>
  <si>
    <t>-</t>
    <phoneticPr fontId="2"/>
  </si>
  <si>
    <t>地域づくり推進基金</t>
    <rPh sb="0" eb="2">
      <t>チイキ</t>
    </rPh>
    <rPh sb="5" eb="9">
      <t>スイシンキキン</t>
    </rPh>
    <phoneticPr fontId="5"/>
  </si>
  <si>
    <t>ふるさと応援基金</t>
    <rPh sb="4" eb="8">
      <t>オウエンキキン</t>
    </rPh>
    <phoneticPr fontId="5"/>
  </si>
  <si>
    <t>森林環境整備促進基金</t>
    <rPh sb="0" eb="2">
      <t>シンリン</t>
    </rPh>
    <rPh sb="2" eb="4">
      <t>カンキョウ</t>
    </rPh>
    <rPh sb="4" eb="6">
      <t>セイビ</t>
    </rPh>
    <rPh sb="6" eb="8">
      <t>ソクシン</t>
    </rPh>
    <rPh sb="8" eb="10">
      <t>キキン</t>
    </rPh>
    <phoneticPr fontId="5"/>
  </si>
  <si>
    <t>地域福祉基金</t>
    <rPh sb="0" eb="2">
      <t>チイキ</t>
    </rPh>
    <rPh sb="2" eb="4">
      <t>フクシ</t>
    </rPh>
    <rPh sb="4" eb="6">
      <t>キキン</t>
    </rPh>
    <phoneticPr fontId="5"/>
  </si>
  <si>
    <t>市営霊苑基金</t>
    <rPh sb="0" eb="4">
      <t>シエイレイエン</t>
    </rPh>
    <rPh sb="4" eb="6">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</si>
  <si>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</si>
  <si>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</si>
  <si>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30年度と令和4年度を比較すると将来負担比率は38.9ポイント減少しており、有形固定資産減価償却率は7.8ポイント増加している。債務の減少、充当可能財源が増加した一方で、公共施設が老朽化したといえる。
　引き続き適切な公共施設への投資を行うと共に公共施設の統廃合を進め、有形固定資産減価償却率及び将来負担比率の軽減に努める。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</si>
  <si>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</si>
  <si>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</si>
  <si>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</si>
  <si>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</si>
  <si>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</si>
  <si>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</si>
  <si>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平成30年度と令和4年度を比較すると将来負担比率は38.9ポイント減少しており、実質公債費率は3.1ポイント減少している。
　令和元年度は地方債の満期一括償還があったことから実質公債費比率が上昇したが、その後は地方債残高が減少したことにより将来負担比率は減少し、実質公債費比率も減少に転じている。依然として類似団体と比較すると高値であるため、今後も引き続き地方債の新規発行抑制等に取り組んで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</si>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</sst>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51" xfId="16" applyFont="1" applyBorder="1" applyAlignment="1" applyProtection="1">
      <alignment horizontal="left" vertical="top" wrapText="1"/>
      <protection locked="0"/>
    </xf>
    <xf numFmtId="0" fontId="38" fillId="0" borderId="65"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6"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8758-40CC-A7A0-619E755959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37314</c:v>
                </c:pt>
                <c:pt idx="1">
                  <c:v>56429</c:v>
                </c:pt>
                <c:pt idx="2">
                  <c:v>79343</c:v>
                </c:pt>
                <c:pt idx="3">
                  <c:v>50131</c:v>
                </c:pt>
                <c:pt idx="4">
                  <c:v>61450</c:v>
                </c:pt>
              </c:numCache>
            </c:numRef>
          </c:val>
          <c:smooth val="0"/>
          <c:extLst>
            <c:ext xmlns:c16="http://schemas.microsoft.com/office/drawing/2014/chart" uri="{C3380CC4-5D6E-409C-BE32-E72D297353CC}">
              <c16:uniqueId val="{00000001-8758-40CC-A7A0-619E755959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2.14</c:v>
                </c:pt>
                <c:pt idx="1">
                  <c:v>1.64</c:v>
                </c:pt>
                <c:pt idx="2">
                  <c:v>1.17</c:v>
                </c:pt>
                <c:pt idx="3">
                  <c:v>3.4</c:v>
                </c:pt>
                <c:pt idx="4">
                  <c:v>4.2</c:v>
                </c:pt>
              </c:numCache>
            </c:numRef>
          </c:val>
          <c:extLst>
            <c:ext xmlns:c16="http://schemas.microsoft.com/office/drawing/2014/chart" uri="{C3380CC4-5D6E-409C-BE32-E72D297353CC}">
              <c16:uniqueId val="{00000000-3A7D-4A11-8728-71DD03DF1A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17.8</c:v>
                </c:pt>
                <c:pt idx="1">
                  <c:v>16.29</c:v>
                </c:pt>
                <c:pt idx="2">
                  <c:v>15.09</c:v>
                </c:pt>
                <c:pt idx="3">
                  <c:v>17.5</c:v>
                </c:pt>
                <c:pt idx="4">
                  <c:v>18.34</c:v>
                </c:pt>
              </c:numCache>
            </c:numRef>
          </c:val>
          <c:extLst>
            <c:ext xmlns:c16="http://schemas.microsoft.com/office/drawing/2014/chart" uri="{C3380CC4-5D6E-409C-BE32-E72D297353CC}">
              <c16:uniqueId val="{00000001-3A7D-4A11-8728-71DD03DF1A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-2.2599999999999998</c:v>
                </c:pt>
                <c:pt idx="1">
                  <c:v>-2.15</c:v>
                </c:pt>
                <c:pt idx="2">
                  <c:v>-1.33</c:v>
                </c:pt>
                <c:pt idx="3">
                  <c:v>5.26</c:v>
                </c:pt>
                <c:pt idx="4">
                  <c:v>0.7</c:v>
                </c:pt>
              </c:numCache>
            </c:numRef>
          </c:val>
          <c:smooth val="0"/>
          <c:extLst>
            <c:ext xmlns:c16="http://schemas.microsoft.com/office/drawing/2014/chart" uri="{C3380CC4-5D6E-409C-BE32-E72D297353CC}">
              <c16:uniqueId val="{00000002-3A7D-4A11-8728-71DD03DF1A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0-E650-4CDB-85E7-0E3ACD2529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0.7</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50-4CDB-85E7-0E3ACD252900}"/>
            </c:ext>
          </c:extLst>
        </c:ser>
        <c:ser>
          <c:idx val="2"/>
          <c:order val="2"/>
          <c:tx>
            <c:strRef>
              <c:f>データシート!$A$29</c:f>
              <c:strCache>
                <c:ptCount val="1"/>
                <c:pt idx="0">
                  <c:v>介護老人保健施設事業特別会計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2.78</c:v>
                </c:pt>
                <c:pt idx="2">
                  <c:v>#N/A</c:v>
                </c:pt>
                <c:pt idx="3">
                  <c:v>2.1800000000000002</c:v>
                </c:pt>
                <c:pt idx="4">
                  <c:v>#N/A</c:v>
                </c:pt>
                <c:pt idx="5">
                  <c:v>1.68</c:v>
                </c:pt>
                <c:pt idx="6">
                  <c:v>#N/A</c:v>
                </c:pt>
                <c:pt idx="7">
                  <c:v>0.68</c:v>
                </c:pt>
                <c:pt idx="8">
                  <c:v>#N/A</c:v>
                </c:pt>
                <c:pt idx="9">
                  <c:v>0.1</c:v>
                </c:pt>
              </c:numCache>
            </c:numRef>
          </c:val>
          <c:extLst>
            <c:ext xmlns:c16="http://schemas.microsoft.com/office/drawing/2014/chart" uri="{C3380CC4-5D6E-409C-BE32-E72D297353CC}">
              <c16:uniqueId val="{00000002-E650-4CDB-85E7-0E3ACD252900}"/>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0.96</c:v>
                </c:pt>
                <c:pt idx="2">
                  <c:v>#N/A</c:v>
                </c:pt>
                <c:pt idx="3">
                  <c:v>0.91</c:v>
                </c:pt>
                <c:pt idx="4">
                  <c:v>#N/A</c:v>
                </c:pt>
                <c:pt idx="5">
                  <c:v>0.25</c:v>
                </c:pt>
                <c:pt idx="6">
                  <c:v>#N/A</c:v>
                </c:pt>
                <c:pt idx="7">
                  <c:v>0.66</c:v>
                </c:pt>
                <c:pt idx="8">
                  <c:v>#N/A</c:v>
                </c:pt>
                <c:pt idx="9">
                  <c:v>0.17</c:v>
                </c:pt>
              </c:numCache>
            </c:numRef>
          </c:val>
          <c:extLst>
            <c:ext xmlns:c16="http://schemas.microsoft.com/office/drawing/2014/chart" uri="{C3380CC4-5D6E-409C-BE32-E72D297353CC}">
              <c16:uniqueId val="{00000003-E650-4CDB-85E7-0E3ACD252900}"/>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0.06</c:v>
                </c:pt>
                <c:pt idx="2">
                  <c:v>#N/A</c:v>
                </c:pt>
                <c:pt idx="3">
                  <c:v>0.06</c:v>
                </c:pt>
                <c:pt idx="4">
                  <c:v>#N/A</c:v>
                </c:pt>
                <c:pt idx="5">
                  <c:v>0.41</c:v>
                </c:pt>
                <c:pt idx="6">
                  <c:v>#N/A</c:v>
                </c:pt>
                <c:pt idx="7">
                  <c:v>0.55000000000000004</c:v>
                </c:pt>
                <c:pt idx="8">
                  <c:v>#N/A</c:v>
                </c:pt>
                <c:pt idx="9">
                  <c:v>0.48</c:v>
                </c:pt>
              </c:numCache>
            </c:numRef>
          </c:val>
          <c:extLst>
            <c:ext xmlns:c16="http://schemas.microsoft.com/office/drawing/2014/chart" uri="{C3380CC4-5D6E-409C-BE32-E72D297353CC}">
              <c16:uniqueId val="{00000004-E650-4CDB-85E7-0E3ACD252900}"/>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0.82</c:v>
                </c:pt>
                <c:pt idx="2">
                  <c:v>#N/A</c:v>
                </c:pt>
                <c:pt idx="3">
                  <c:v>1.01</c:v>
                </c:pt>
                <c:pt idx="4">
                  <c:v>#N/A</c:v>
                </c:pt>
                <c:pt idx="5">
                  <c:v>0.9</c:v>
                </c:pt>
                <c:pt idx="6">
                  <c:v>#N/A</c:v>
                </c:pt>
                <c:pt idx="7">
                  <c:v>1.53</c:v>
                </c:pt>
                <c:pt idx="8">
                  <c:v>#N/A</c:v>
                </c:pt>
                <c:pt idx="9">
                  <c:v>2.27</c:v>
                </c:pt>
              </c:numCache>
            </c:numRef>
          </c:val>
          <c:extLst>
            <c:ext xmlns:c16="http://schemas.microsoft.com/office/drawing/2014/chart" uri="{C3380CC4-5D6E-409C-BE32-E72D297353CC}">
              <c16:uniqueId val="{00000005-E650-4CDB-85E7-0E3ACD252900}"/>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4.78</c:v>
                </c:pt>
                <c:pt idx="2">
                  <c:v>#N/A</c:v>
                </c:pt>
                <c:pt idx="3">
                  <c:v>4.18</c:v>
                </c:pt>
                <c:pt idx="4">
                  <c:v>#N/A</c:v>
                </c:pt>
                <c:pt idx="5">
                  <c:v>3.59</c:v>
                </c:pt>
                <c:pt idx="6">
                  <c:v>#N/A</c:v>
                </c:pt>
                <c:pt idx="7">
                  <c:v>5.6</c:v>
                </c:pt>
                <c:pt idx="8">
                  <c:v>#N/A</c:v>
                </c:pt>
                <c:pt idx="9">
                  <c:v>6.42</c:v>
                </c:pt>
              </c:numCache>
            </c:numRef>
          </c:val>
          <c:extLst>
            <c:ext xmlns:c16="http://schemas.microsoft.com/office/drawing/2014/chart" uri="{C3380CC4-5D6E-409C-BE32-E72D297353CC}">
              <c16:uniqueId val="{00000006-E650-4CDB-85E7-0E3ACD252900}"/>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9.74</c:v>
                </c:pt>
                <c:pt idx="2">
                  <c:v>#N/A</c:v>
                </c:pt>
                <c:pt idx="3">
                  <c:v>9.75</c:v>
                </c:pt>
                <c:pt idx="4">
                  <c:v>#N/A</c:v>
                </c:pt>
                <c:pt idx="5">
                  <c:v>9.23</c:v>
                </c:pt>
                <c:pt idx="6">
                  <c:v>#N/A</c:v>
                </c:pt>
                <c:pt idx="7">
                  <c:v>8.6199999999999992</c:v>
                </c:pt>
                <c:pt idx="8">
                  <c:v>#N/A</c:v>
                </c:pt>
                <c:pt idx="9">
                  <c:v>8.67</c:v>
                </c:pt>
              </c:numCache>
            </c:numRef>
          </c:val>
          <c:extLst>
            <c:ext xmlns:c16="http://schemas.microsoft.com/office/drawing/2014/chart" uri="{C3380CC4-5D6E-409C-BE32-E72D297353CC}">
              <c16:uniqueId val="{00000007-E650-4CDB-85E7-0E3ACD252900}"/>
            </c:ext>
          </c:extLst>
        </c:ser>
        <c:ser>
          <c:idx val="8"/>
          <c:order val="8"/>
          <c:tx>
            <c:strRef>
              <c:f>データシート!$A$35</c:f>
              <c:strCache>
                <c:ptCount val="1"/>
                <c:pt idx="0">
                  <c:v>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3.96</c:v>
                </c:pt>
                <c:pt idx="2">
                  <c:v>#N/A</c:v>
                </c:pt>
                <c:pt idx="3">
                  <c:v>3.45</c:v>
                </c:pt>
                <c:pt idx="4">
                  <c:v>#N/A</c:v>
                </c:pt>
                <c:pt idx="5">
                  <c:v>4.7699999999999996</c:v>
                </c:pt>
                <c:pt idx="6">
                  <c:v>#N/A</c:v>
                </c:pt>
                <c:pt idx="7">
                  <c:v>9.74</c:v>
                </c:pt>
                <c:pt idx="8">
                  <c:v>#N/A</c:v>
                </c:pt>
                <c:pt idx="9">
                  <c:v>13.79</c:v>
                </c:pt>
              </c:numCache>
            </c:numRef>
          </c:val>
          <c:extLst>
            <c:ext xmlns:c16="http://schemas.microsoft.com/office/drawing/2014/chart" uri="{C3380CC4-5D6E-409C-BE32-E72D297353CC}">
              <c16:uniqueId val="{00000008-E650-4CDB-85E7-0E3ACD252900}"/>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2.65</c:v>
                </c:pt>
                <c:pt idx="1">
                  <c:v>#N/A</c:v>
                </c:pt>
                <c:pt idx="2">
                  <c:v>2.56</c:v>
                </c:pt>
                <c:pt idx="3">
                  <c:v>#N/A</c:v>
                </c:pt>
                <c:pt idx="4">
                  <c:v>2.4300000000000002</c:v>
                </c:pt>
                <c:pt idx="5">
                  <c:v>#N/A</c:v>
                </c:pt>
                <c:pt idx="6">
                  <c:v>2.2200000000000002</c:v>
                </c:pt>
                <c:pt idx="7">
                  <c:v>#N/A</c:v>
                </c:pt>
                <c:pt idx="8">
                  <c:v>2.2200000000000002</c:v>
                </c:pt>
                <c:pt idx="9">
                  <c:v>#N/A</c:v>
                </c:pt>
              </c:numCache>
            </c:numRef>
          </c:val>
          <c:extLst>
            <c:ext xmlns:c16="http://schemas.microsoft.com/office/drawing/2014/chart" uri="{C3380CC4-5D6E-409C-BE32-E72D297353CC}">
              <c16:uniqueId val="{00000009-E650-4CDB-85E7-0E3ACD25290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2091</c:v>
                </c:pt>
                <c:pt idx="5">
                  <c:v>2103</c:v>
                </c:pt>
                <c:pt idx="8">
                  <c:v>2050</c:v>
                </c:pt>
                <c:pt idx="11">
                  <c:v>2204</c:v>
                </c:pt>
                <c:pt idx="14">
                  <c:v>2116</c:v>
                </c:pt>
              </c:numCache>
            </c:numRef>
          </c:val>
          <c:extLst>
            <c:ext xmlns:c16="http://schemas.microsoft.com/office/drawing/2014/chart" uri="{C3380CC4-5D6E-409C-BE32-E72D297353CC}">
              <c16:uniqueId val="{00000000-9B5D-48A2-95CD-446F09E590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B5D-48A2-95CD-446F09E590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67</c:v>
                </c:pt>
                <c:pt idx="3">
                  <c:v>70</c:v>
                </c:pt>
                <c:pt idx="6">
                  <c:v>74</c:v>
                </c:pt>
                <c:pt idx="9">
                  <c:v>68</c:v>
                </c:pt>
                <c:pt idx="12">
                  <c:v>0</c:v>
                </c:pt>
              </c:numCache>
            </c:numRef>
          </c:val>
          <c:extLst>
            <c:ext xmlns:c16="http://schemas.microsoft.com/office/drawing/2014/chart" uri="{C3380CC4-5D6E-409C-BE32-E72D297353CC}">
              <c16:uniqueId val="{00000002-9B5D-48A2-95CD-446F09E590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49</c:v>
                </c:pt>
              </c:numCache>
            </c:numRef>
          </c:val>
          <c:extLst>
            <c:ext xmlns:c16="http://schemas.microsoft.com/office/drawing/2014/chart" uri="{C3380CC4-5D6E-409C-BE32-E72D297353CC}">
              <c16:uniqueId val="{00000003-9B5D-48A2-95CD-446F09E590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583</c:v>
                </c:pt>
                <c:pt idx="3">
                  <c:v>562</c:v>
                </c:pt>
                <c:pt idx="6">
                  <c:v>497</c:v>
                </c:pt>
                <c:pt idx="9">
                  <c:v>549</c:v>
                </c:pt>
                <c:pt idx="12">
                  <c:v>544</c:v>
                </c:pt>
              </c:numCache>
            </c:numRef>
          </c:val>
          <c:extLst>
            <c:ext xmlns:c16="http://schemas.microsoft.com/office/drawing/2014/chart" uri="{C3380CC4-5D6E-409C-BE32-E72D297353CC}">
              <c16:uniqueId val="{00000004-9B5D-48A2-95CD-446F09E590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5-9B5D-48A2-95CD-446F09E590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B5D-48A2-95CD-446F09E590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2646</c:v>
                </c:pt>
                <c:pt idx="3">
                  <c:v>2874</c:v>
                </c:pt>
                <c:pt idx="6">
                  <c:v>2493</c:v>
                </c:pt>
                <c:pt idx="9">
                  <c:v>2647</c:v>
                </c:pt>
                <c:pt idx="12">
                  <c:v>2495</c:v>
                </c:pt>
              </c:numCache>
            </c:numRef>
          </c:val>
          <c:extLst>
            <c:ext xmlns:c16="http://schemas.microsoft.com/office/drawing/2014/chart" uri="{C3380CC4-5D6E-409C-BE32-E72D297353CC}">
              <c16:uniqueId val="{00000007-9B5D-48A2-95CD-446F09E590C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1206</c:v>
                </c:pt>
                <c:pt idx="2">
                  <c:v>#N/A</c:v>
                </c:pt>
                <c:pt idx="3">
                  <c:v>#N/A</c:v>
                </c:pt>
                <c:pt idx="4">
                  <c:v>1404</c:v>
                </c:pt>
                <c:pt idx="5">
                  <c:v>#N/A</c:v>
                </c:pt>
                <c:pt idx="6">
                  <c:v>#N/A</c:v>
                </c:pt>
                <c:pt idx="7">
                  <c:v>1015</c:v>
                </c:pt>
                <c:pt idx="8">
                  <c:v>#N/A</c:v>
                </c:pt>
                <c:pt idx="9">
                  <c:v>#N/A</c:v>
                </c:pt>
                <c:pt idx="10">
                  <c:v>1061</c:v>
                </c:pt>
                <c:pt idx="11">
                  <c:v>#N/A</c:v>
                </c:pt>
                <c:pt idx="12">
                  <c:v>#N/A</c:v>
                </c:pt>
                <c:pt idx="13">
                  <c:v>973</c:v>
                </c:pt>
                <c:pt idx="14">
                  <c:v>#N/A</c:v>
                </c:pt>
              </c:numCache>
            </c:numRef>
          </c:val>
          <c:smooth val="0"/>
          <c:extLst>
            <c:ext xmlns:c16="http://schemas.microsoft.com/office/drawing/2014/chart" uri="{C3380CC4-5D6E-409C-BE32-E72D297353CC}">
              <c16:uniqueId val="{00000008-9B5D-48A2-95CD-446F09E590C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21320</c:v>
                </c:pt>
                <c:pt idx="5">
                  <c:v>20842</c:v>
                </c:pt>
                <c:pt idx="8">
                  <c:v>20272</c:v>
                </c:pt>
                <c:pt idx="11">
                  <c:v>20019</c:v>
                </c:pt>
                <c:pt idx="14">
                  <c:v>19325</c:v>
                </c:pt>
              </c:numCache>
            </c:numRef>
          </c:val>
          <c:extLst>
            <c:ext xmlns:c16="http://schemas.microsoft.com/office/drawing/2014/chart" uri="{C3380CC4-5D6E-409C-BE32-E72D297353CC}">
              <c16:uniqueId val="{00000000-C554-4563-BADB-9D91D4F22C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181</c:v>
                </c:pt>
                <c:pt idx="5">
                  <c:v>134</c:v>
                </c:pt>
                <c:pt idx="8">
                  <c:v>96</c:v>
                </c:pt>
                <c:pt idx="11">
                  <c:v>64</c:v>
                </c:pt>
                <c:pt idx="14">
                  <c:v>44</c:v>
                </c:pt>
              </c:numCache>
            </c:numRef>
          </c:val>
          <c:extLst>
            <c:ext xmlns:c16="http://schemas.microsoft.com/office/drawing/2014/chart" uri="{C3380CC4-5D6E-409C-BE32-E72D297353CC}">
              <c16:uniqueId val="{00000001-C554-4563-BADB-9D91D4F22C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3366</c:v>
                </c:pt>
                <c:pt idx="5">
                  <c:v>3168</c:v>
                </c:pt>
                <c:pt idx="8">
                  <c:v>3361</c:v>
                </c:pt>
                <c:pt idx="11">
                  <c:v>4042</c:v>
                </c:pt>
                <c:pt idx="14">
                  <c:v>4293</c:v>
                </c:pt>
              </c:numCache>
            </c:numRef>
          </c:val>
          <c:extLst>
            <c:ext xmlns:c16="http://schemas.microsoft.com/office/drawing/2014/chart" uri="{C3380CC4-5D6E-409C-BE32-E72D297353CC}">
              <c16:uniqueId val="{00000002-C554-4563-BADB-9D91D4F22C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54-4563-BADB-9D91D4F22C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54-4563-BADB-9D91D4F22C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54-4563-BADB-9D91D4F22C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4046</c:v>
                </c:pt>
                <c:pt idx="3">
                  <c:v>3810</c:v>
                </c:pt>
                <c:pt idx="6">
                  <c:v>3595</c:v>
                </c:pt>
                <c:pt idx="9">
                  <c:v>3560</c:v>
                </c:pt>
                <c:pt idx="12">
                  <c:v>3439</c:v>
                </c:pt>
              </c:numCache>
            </c:numRef>
          </c:val>
          <c:extLst>
            <c:ext xmlns:c16="http://schemas.microsoft.com/office/drawing/2014/chart" uri="{C3380CC4-5D6E-409C-BE32-E72D297353CC}">
              <c16:uniqueId val="{00000006-C554-4563-BADB-9D91D4F22C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340</c:v>
                </c:pt>
                <c:pt idx="3">
                  <c:v>267</c:v>
                </c:pt>
                <c:pt idx="6">
                  <c:v>195</c:v>
                </c:pt>
                <c:pt idx="9">
                  <c:v>249</c:v>
                </c:pt>
                <c:pt idx="12">
                  <c:v>240</c:v>
                </c:pt>
              </c:numCache>
            </c:numRef>
          </c:val>
          <c:extLst>
            <c:ext xmlns:c16="http://schemas.microsoft.com/office/drawing/2014/chart" uri="{C3380CC4-5D6E-409C-BE32-E72D297353CC}">
              <c16:uniqueId val="{00000007-C554-4563-BADB-9D91D4F22C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6318</c:v>
                </c:pt>
                <c:pt idx="3">
                  <c:v>6621</c:v>
                </c:pt>
                <c:pt idx="6">
                  <c:v>5546</c:v>
                </c:pt>
                <c:pt idx="9">
                  <c:v>5033</c:v>
                </c:pt>
                <c:pt idx="12">
                  <c:v>4625</c:v>
                </c:pt>
              </c:numCache>
            </c:numRef>
          </c:val>
          <c:extLst>
            <c:ext xmlns:c16="http://schemas.microsoft.com/office/drawing/2014/chart" uri="{C3380CC4-5D6E-409C-BE32-E72D297353CC}">
              <c16:uniqueId val="{00000008-C554-4563-BADB-9D91D4F22C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554-4563-BADB-9D91D4F22C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25206</c:v>
                </c:pt>
                <c:pt idx="3">
                  <c:v>24516</c:v>
                </c:pt>
                <c:pt idx="6">
                  <c:v>24316</c:v>
                </c:pt>
                <c:pt idx="9">
                  <c:v>23423</c:v>
                </c:pt>
                <c:pt idx="12">
                  <c:v>22939</c:v>
                </c:pt>
              </c:numCache>
            </c:numRef>
          </c:val>
          <c:extLst>
            <c:ext xmlns:c16="http://schemas.microsoft.com/office/drawing/2014/chart" uri="{C3380CC4-5D6E-409C-BE32-E72D297353CC}">
              <c16:uniqueId val="{0000000A-C554-4563-BADB-9D91D4F22C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11042</c:v>
                </c:pt>
                <c:pt idx="2">
                  <c:v>#N/A</c:v>
                </c:pt>
                <c:pt idx="3">
                  <c:v>#N/A</c:v>
                </c:pt>
                <c:pt idx="4">
                  <c:v>11071</c:v>
                </c:pt>
                <c:pt idx="5">
                  <c:v>#N/A</c:v>
                </c:pt>
                <c:pt idx="6">
                  <c:v>#N/A</c:v>
                </c:pt>
                <c:pt idx="7">
                  <c:v>9923</c:v>
                </c:pt>
                <c:pt idx="8">
                  <c:v>#N/A</c:v>
                </c:pt>
                <c:pt idx="9">
                  <c:v>#N/A</c:v>
                </c:pt>
                <c:pt idx="10">
                  <c:v>8140</c:v>
                </c:pt>
                <c:pt idx="11">
                  <c:v>#N/A</c:v>
                </c:pt>
                <c:pt idx="12">
                  <c:v>#N/A</c:v>
                </c:pt>
                <c:pt idx="13">
                  <c:v>7581</c:v>
                </c:pt>
                <c:pt idx="14">
                  <c:v>#N/A</c:v>
                </c:pt>
              </c:numCache>
            </c:numRef>
          </c:val>
          <c:smooth val="0"/>
          <c:extLst>
            <c:ext xmlns:c16="http://schemas.microsoft.com/office/drawing/2014/chart" uri="{C3380CC4-5D6E-409C-BE32-E72D297353CC}">
              <c16:uniqueId val="{0000000B-C554-4563-BADB-9D91D4F22C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1682</c:v>
                </c:pt>
                <c:pt idx="1">
                  <c:v>2028</c:v>
                </c:pt>
                <c:pt idx="2">
                  <c:v>2033</c:v>
                </c:pt>
              </c:numCache>
            </c:numRef>
          </c:val>
          <c:extLst>
            <c:ext xmlns:c16="http://schemas.microsoft.com/office/drawing/2014/chart" uri="{C3380CC4-5D6E-409C-BE32-E72D297353CC}">
              <c16:uniqueId val="{00000000-ABE7-44A6-841C-A99C831EC61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112</c:v>
                </c:pt>
                <c:pt idx="1">
                  <c:v>111</c:v>
                </c:pt>
                <c:pt idx="2">
                  <c:v>110</c:v>
                </c:pt>
              </c:numCache>
            </c:numRef>
          </c:val>
          <c:extLst>
            <c:ext xmlns:c16="http://schemas.microsoft.com/office/drawing/2014/chart" uri="{C3380CC4-5D6E-409C-BE32-E72D297353CC}">
              <c16:uniqueId val="{00000001-ABE7-44A6-841C-A99C831EC61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2339</c:v>
                </c:pt>
                <c:pt idx="1">
                  <c:v>2590</c:v>
                </c:pt>
                <c:pt idx="2">
                  <c:v>2637</c:v>
                </c:pt>
              </c:numCache>
            </c:numRef>
          </c:val>
          <c:extLst>
            <c:ext xmlns:c16="http://schemas.microsoft.com/office/drawing/2014/chart" uri="{C3380CC4-5D6E-409C-BE32-E72D297353CC}">
              <c16:uniqueId val="{00000002-ABE7-44A6-841C-A99C831EC61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{E44A8111-2D03-422A-BDDB-CDD34EB95ED9}</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D40-4113-8706-05517AF8E5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{D9DB9535-7410-4D87-8A5E-D6DF61496794}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40-4113-8706-05517AF8E5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{3C84A54F-8E56-4525-9053-9B770D136029}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40-4113-8706-05517AF8E5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{257A8295-91E5-4F03-AE95-D9AC10C93EA8}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40-4113-8706-05517AF8E5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{E0BA6E8B-5E91-472C-90DD-3F1D188FB030}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40-4113-8706-05517AF8E55D}"/>
                </c:ext>
              </c:extLst>
            </c:dLbl>
            <c:dLbl>
              <c:idx val="8"/>
              <c:tx>
                <c:strRef>
                  <c:f>[1]公会計指標分析・財政指標組合せ分析表!$BX$50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{31F3291E-E35E-4720-9DAE-B4FB62854272}</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D40-4113-8706-05517AF8E55D}"/>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{DC0BB702-9A7B-4C67-83CB-CF966B95BE87}</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D40-4113-8706-05517AF8E55D}"/>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{A4C1C4FF-B65E-486D-967D-894DC33FC29E}</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D40-4113-8706-05517AF8E55D}"/>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{168C1FAE-0DFB-4C26-9EF7-F1D6FCEFF795}</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D40-4113-8706-05517AF8E5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69.900000000000006</c:v>
                </c:pt>
                <c:pt idx="24">
                  <c:v>76.599999999999994</c:v>
                </c:pt>
                <c:pt idx="32">
                  <c:v>77.7</c:v>
                </c:pt>
              </c:numCache>
            </c:numRef>
          </c:xVal>
          <c:yVal>
            <c:numRef>
              <c:f>[1]公会計指標分析・財政指標組合せ分析表!$BP$51:$DC$51</c:f>
              <c:numCache>
                <c:formatCode>General</c:formatCode>
                <c:ptCount val="40"/>
                <c:pt idx="0">
                  <c:v>123.1</c:v>
                </c:pt>
                <c:pt idx="24">
                  <c:v>86.1</c:v>
                </c:pt>
                <c:pt idx="32">
                  <c:v>84.2</c:v>
                </c:pt>
              </c:numCache>
            </c:numRef>
          </c:yVal>
          <c:smooth val="0"/>
          <c:extLst>
            <c:ext xmlns:c16="http://schemas.microsoft.com/office/drawing/2014/chart" uri="{C3380CC4-5D6E-409C-BE32-E72D297353CC}">
              <c16:uniqueId val="{00000009-2D40-4113-8706-05517AF8E55D}"/>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{975A7A37-7E00-4CA4-8BFF-10707B14BCF7}</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D40-4113-8706-05517AF8E5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{A15B2A5B-F07A-4BDA-82A7-8BDF0A76AF38}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40-4113-8706-05517AF8E5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{FA57D2D7-3AF2-4759-A53F-3D72F25C2573}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40-4113-8706-05517AF8E5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{6A09533C-EE9C-4319-9DF2-D972D925DCCD}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40-4113-8706-05517AF8E5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{5D679095-4942-4093-9B3A-D7484DDA1D44}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40-4113-8706-05517AF8E55D}"/>
                </c:ext>
              </c:extLst>
            </c:dLbl>
            <c:dLbl>
              <c:idx val="8"/>
              <c:tx>
                <c:strRef>
                  <c:f>[1]公会計指標分析・財政指標組合せ分析表!$BX$50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{303B0162-0197-4EAE-857A-D8815C53D34B}</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D40-4113-8706-05517AF8E55D}"/>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{94A09E42-533A-4507-A0BA-B746866DAD0A}</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D40-4113-8706-05517AF8E55D}"/>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{EC6E4E90-8A95-4449-ACD1-FD40660E74A1}</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D40-4113-8706-05517AF8E55D}"/>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{826EDDDF-12BF-4981-9652-9885D5A23460}</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D40-4113-8706-05517AF8E5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60.8</c:v>
                </c:pt>
                <c:pt idx="24">
                  <c:v>62.5</c:v>
                </c:pt>
                <c:pt idx="32">
                  <c:v>65</c:v>
                </c:pt>
              </c:numCache>
            </c:numRef>
          </c:xVal>
          <c:yVal>
            <c:numRef>
              <c:f>[1]公会計指標分析・財政指標組合せ分析表!$BP$55:$DC$55</c:f>
              <c:numCache>
                <c:formatCode>General</c:formatCode>
                <c:ptCount val="40"/>
                <c:pt idx="0">
                  <c:v>48</c:v>
                </c:pt>
                <c:pt idx="24">
                  <c:v>25.2</c:v>
                </c:pt>
                <c:pt idx="32">
                  <c:v>15.7</c:v>
                </c:pt>
              </c:numCache>
            </c:numRef>
          </c:yVal>
          <c:smooth val="0"/>
          <c:extLst>
            <c:ext xmlns:c16="http://schemas.microsoft.com/office/drawing/2014/chart" uri="{C3380CC4-5D6E-409C-BE32-E72D297353CC}">
              <c16:uniqueId val="{00000013-2D40-4113-8706-05517AF8E55D}"/>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{505DF025-DF92-44DB-BBF2-3CFA6B9BD3FD}</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BAA-4CE4-8BFE-6E00586CBA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{3F0C0D7C-CC34-4B70-93BE-11957353A5E2}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AA-4CE4-8BFE-6E00586CBA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{C0C6A38A-1606-470F-8C2C-F9F3660F2D63}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AA-4CE4-8BFE-6E00586CBA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{6C6FC136-991B-47CC-885B-C46FE30CF8B6}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AA-4CE4-8BFE-6E00586CBA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{5874D780-2A53-4ECF-B377-615EA5120997}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AA-4CE4-8BFE-6E00586CBAA9}"/>
                </c:ext>
              </c:extLst>
            </c:dLbl>
            <c:dLbl>
              <c:idx val="8"/>
              <c:tx>
                <c:strRef>
                  <c:f>[1]公会計指標分析・財政指標組合せ分析表!$BX$72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{93BDD553-4353-4E11-90EF-53FF1148F128}</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BAA-4CE4-8BFE-6E00586CBAA9}"/>
                </c:ext>
              </c:extLst>
            </c:dLbl>
            <c:dLbl>
              <c:idx val="16"/>
              <c:tx>
                <c:strRef>
                  <c:f>[1]公会計指標分析・財政指標組合せ分析表!$CF$72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{8EEB75E4-6E05-45E1-920E-D729B03FC872}</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BAA-4CE4-8BFE-6E00586CBAA9}"/>
                </c:ext>
              </c:extLst>
            </c:dLbl>
            <c:dLbl>
              <c:idx val="24"/>
              <c:tx>
                <c:strRef>
                  <c:f>[1]公会計指標分析・財政指標組合せ分析表!$CN$72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{1214EAF1-9FF9-4A6E-8C7F-1B3B28152C04}</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BAA-4CE4-8BFE-6E00586CBAA9}"/>
                </c:ext>
              </c:extLst>
            </c:dLbl>
            <c:dLbl>
              <c:idx val="32"/>
              <c:tx>
                <c:strRef>
                  <c:f>[1]公会計指標分析・財政指標組合せ分析表!$CV$72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{0080AF10-B97D-42BB-B44C-BC5C3993D1F3}</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BAA-4CE4-8BFE-6E00586CBA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14.1</c:v>
                </c:pt>
                <c:pt idx="8">
                  <c:v>14.4</c:v>
                </c:pt>
                <c:pt idx="16">
                  <c:v>13.4</c:v>
                </c:pt>
                <c:pt idx="24">
                  <c:v>12.7</c:v>
                </c:pt>
                <c:pt idx="32">
                  <c:v>11</c:v>
                </c:pt>
              </c:numCache>
            </c:numRef>
          </c:xVal>
          <c:yVal>
            <c:numRef>
              <c:f>[1]公会計指標分析・財政指標組合せ分析表!$BP$73:$DC$73</c:f>
              <c:numCache>
                <c:formatCode>General</c:formatCode>
                <c:ptCount val="40"/>
                <c:pt idx="0">
                  <c:v>123.1</c:v>
                </c:pt>
                <c:pt idx="8">
                  <c:v>124.7</c:v>
                </c:pt>
                <c:pt idx="16">
                  <c:v>108.6</c:v>
                </c:pt>
                <c:pt idx="24">
                  <c:v>86.1</c:v>
                </c:pt>
                <c:pt idx="32">
                  <c:v>84.2</c:v>
                </c:pt>
              </c:numCache>
            </c:numRef>
          </c:yVal>
          <c:smooth val="0"/>
          <c:extLst>
            <c:ext xmlns:c16="http://schemas.microsoft.com/office/drawing/2014/chart" uri="{C3380CC4-5D6E-409C-BE32-E72D297353CC}">
              <c16:uniqueId val="{00000009-ABAA-4CE4-8BFE-6E00586CBAA9}"/>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6063865711993985E-2"/>
                </c:manualLayout>
              </c:layout>
              <c:tx>
                <c:strRef>
                  <c:f>[1]公会計指標分析・財政指標組合せ分析表!$BP$72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{A54E7431-E0A7-4B48-B098-9DCEF19DED7F}</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BAA-4CE4-8BFE-6E00586CBAA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{4348F4E1-F111-4B09-9348-BE5BE5BF8E37}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AA-4CE4-8BFE-6E00586CBA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{967A9A02-0780-44C7-AC4A-D83CACBC397C}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AA-4CE4-8BFE-6E00586CBA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{B862C3FC-6965-4786-BBFA-9B982C1948EF}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AA-4CE4-8BFE-6E00586CBA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{0AB7EDA2-B1BE-4CB1-968B-5967756399C1}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AA-4CE4-8BFE-6E00586CBAA9}"/>
                </c:ext>
              </c:extLst>
            </c:dLbl>
            <c:dLbl>
              <c:idx val="8"/>
              <c:layout>
                <c:manualLayout>
                  <c:x val="0"/>
                  <c:y val="1.6063865711994023E-2"/>
                </c:manualLayout>
              </c:layout>
              <c:tx>
                <c:strRef>
                  <c:f>[1]公会計指標分析・財政指標組合せ分析表!$BX$72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{5F2071A4-96ED-4B35-8245-382600D2CA67}</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BAA-4CE4-8BFE-6E00586CBAA9}"/>
                </c:ext>
              </c:extLst>
            </c:dLbl>
            <c:dLbl>
              <c:idx val="16"/>
              <c:tx>
                <c:strRef>
                  <c:f>[1]公会計指標分析・財政指標組合せ分析表!$CF$72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{4B881570-5E94-4958-86FF-4A43950CCDEA}</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BAA-4CE4-8BFE-6E00586CBAA9}"/>
                </c:ext>
              </c:extLst>
            </c:dLbl>
            <c:dLbl>
              <c:idx val="24"/>
              <c:tx>
                <c:strRef>
                  <c:f>[1]公会計指標分析・財政指標組合せ分析表!$CN$72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{EF4C2C96-29C2-4CF9-BE4C-18EB5BE8245A}</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BAA-4CE4-8BFE-6E00586CBAA9}"/>
                </c:ext>
              </c:extLst>
            </c:dLbl>
            <c:dLbl>
              <c:idx val="32"/>
              <c:tx>
                <c:strRef>
                  <c:f>[1]公会計指標分析・財政指標組合せ分析表!$CV$72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{084FCB99-A5B6-4D5B-8794-6A204E646D4C}</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BAA-4CE4-8BFE-6E00586CBA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9.6</c:v>
                </c:pt>
                <c:pt idx="8">
                  <c:v>9.5</c:v>
                </c:pt>
                <c:pt idx="16">
                  <c:v>9.1999999999999993</c:v>
                </c:pt>
                <c:pt idx="24">
                  <c:v>8.9</c:v>
                </c:pt>
                <c:pt idx="32">
                  <c:v>8.9</c:v>
                </c:pt>
              </c:numCache>
            </c:numRef>
          </c:xVal>
          <c:yVal>
            <c:numRef>
              <c:f>[1]公会計指標分析・財政指標組合せ分析表!$BP$77:$DC$77</c:f>
              <c:numCache>
                <c:formatCode>General</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ABAA-4CE4-8BFE-6E00586CBAA9}"/>
            </c:ext>
          </c:extLst>
        </c:ser>
        <c:dLbls>
          <c:showLegendKey val="0"/>
          <c:showVal val="1"/>
          <c:showCatName val="0"/>
          <c:showSerName val="0"/>
          <c:showPercent val="0"/>
          <c:showBubbleSize val="0"/>
        </c:dLbls>
        <c:axId val="84219776"/>
        <c:axId val="84234240"/>
      </c:scatterChart>
      <c:valAx>
        <c:axId val="84219776"/>
        <c:scaling>
          <c:orientation val="maxMin"/>
          <c:max val="15"/>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27,941
27,644
247.50
20,009,006
19,480,722
465,604
11,085,459
22,939,459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単年度の財政力指数は前年度から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であった。単年度では増加したものの、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ヵ年平均の数値は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年度以降減少し続けている。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は中山間地域に位置し、確固たる基幹産業や企業がないため財政基盤が脆弱である。大阪等のベッドタウンでもあるが、住み替えや世代交代が進まず、勤労世代の退職・高齢化により主たる税収である個人市民税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年度以降逓減している。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今後はさらに高齢化が進み、人口の減少による過疎化も進行することが見込まれる。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次行政改革大綱（</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月策定：</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宇陀市総合計画に基づき、転入増加と収入の増加を図りつつ、組織体制の見直しや持続可能な財政運営に努める。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143510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1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119380</xdr:rowOff>
    </xdr:from>
    <xdr:to>
      <xdr:col>19</xdr:col>
      <xdr:colOff>133350</xdr:colOff>
      <xdr:row>43</xdr:row>
      <xdr:rowOff>143510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917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119380</xdr:rowOff>
    </xdr:from>
    <xdr:to>
      <xdr:col>15</xdr:col>
      <xdr:colOff>82550</xdr:colOff>
      <xdr:row>43</xdr:row>
      <xdr:rowOff>119380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119380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46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64787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68580</xdr:rowOff>
    </xdr:from>
    <xdr:to>
      <xdr:col>15</xdr:col>
      <xdr:colOff>133350</xdr:colOff>
      <xdr:row>43</xdr:row>
      <xdr:rowOff>170180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154957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68580</xdr:rowOff>
    </xdr:from>
    <xdr:to>
      <xdr:col>11</xdr:col>
      <xdr:colOff>82550</xdr:colOff>
      <xdr:row>43</xdr:row>
      <xdr:rowOff>170180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154957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ポイント増加した。これは、普通交付税の減少及び物件費の増加が主な要因である。全国平均及び奈良県平均も増加しているが、依然として各平均値よりも高い数値となっている。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今後、新学校給食センター建設事業等に係る地方債の元利償還が予定されており、公債費の増加による比率上昇が見込まれる。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組織体制の見直しや業務効率化による人件費の削減等に引き続き取り組み、経常経費の削減に努める。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87449</xdr:rowOff>
    </xdr:from>
    <xdr:to>
      <xdr:col>23</xdr:col>
      <xdr:colOff>133350</xdr:colOff>
      <xdr:row>60</xdr:row>
      <xdr:rowOff>149497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74449"/>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87449</xdr:rowOff>
    </xdr:from>
    <xdr:to>
      <xdr:col>19</xdr:col>
      <xdr:colOff>133350</xdr:colOff>
      <xdr:row>61</xdr:row>
      <xdr:rowOff>60778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374449"/>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60778</xdr:rowOff>
    </xdr:from>
    <xdr:to>
      <xdr:col>15</xdr:col>
      <xdr:colOff>82550</xdr:colOff>
      <xdr:row>62</xdr:row>
      <xdr:rowOff>99604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19228"/>
          <a:ext cx="8890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6531</xdr:rowOff>
    </xdr:from>
    <xdr:to>
      <xdr:col>11</xdr:col>
      <xdr:colOff>31750</xdr:colOff>
      <xdr:row>62</xdr:row>
      <xdr:rowOff>99604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36431"/>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98697</xdr:rowOff>
    </xdr:from>
    <xdr:to>
      <xdr:col>23</xdr:col>
      <xdr:colOff>184150</xdr:colOff>
      <xdr:row>61</xdr:row>
      <xdr:rowOff>28847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70774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57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36649</xdr:rowOff>
    </xdr:from>
    <xdr:to>
      <xdr:col>19</xdr:col>
      <xdr:colOff>184150</xdr:colOff>
      <xdr:row>60</xdr:row>
      <xdr:rowOff>138249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123026</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9978</xdr:rowOff>
    </xdr:from>
    <xdr:to>
      <xdr:col>15</xdr:col>
      <xdr:colOff>133350</xdr:colOff>
      <xdr:row>61</xdr:row>
      <xdr:rowOff>111578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96355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48804</xdr:rowOff>
    </xdr:from>
    <xdr:to>
      <xdr:col>11</xdr:col>
      <xdr:colOff>82550</xdr:colOff>
      <xdr:row>62</xdr:row>
      <xdr:rowOff>150404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135181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127181</xdr:rowOff>
    </xdr:from>
    <xdr:to>
      <xdr:col>7</xdr:col>
      <xdr:colOff>31750</xdr:colOff>
      <xdr:row>62</xdr:row>
      <xdr:rowOff>57331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42108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前年度と比較して人件費は減少したものの、物件費は増加した。人口減少（前年度比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人減）に伴い、人口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人当たりの金額は増加傾向にある。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物件費増加の主な要因は、光熱水費や燃料費及び委託料が増加したことによるものである。物価上昇の影響もあることから、今後も更なる業務の効率化に努める。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50989</xdr:rowOff>
    </xdr:from>
    <xdr:to>
      <xdr:col>23</xdr:col>
      <xdr:colOff>133350</xdr:colOff>
      <xdr:row>82</xdr:row>
      <xdr:rowOff>70596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09889"/>
          <a:ext cx="838200" cy="1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48440</xdr:rowOff>
    </xdr:from>
    <xdr:to>
      <xdr:col>19</xdr:col>
      <xdr:colOff>133350</xdr:colOff>
      <xdr:row>82</xdr:row>
      <xdr:rowOff>50989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07340"/>
          <a:ext cx="889000" cy="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13370</xdr:rowOff>
    </xdr:from>
    <xdr:to>
      <xdr:col>15</xdr:col>
      <xdr:colOff>82550</xdr:colOff>
      <xdr:row>82</xdr:row>
      <xdr:rowOff>48440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72270"/>
          <a:ext cx="889000" cy="3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170089</xdr:rowOff>
    </xdr:from>
    <xdr:to>
      <xdr:col>11</xdr:col>
      <xdr:colOff>31750</xdr:colOff>
      <xdr:row>82</xdr:row>
      <xdr:rowOff>13370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57539"/>
          <a:ext cx="889000" cy="1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19796</xdr:rowOff>
    </xdr:from>
    <xdr:to>
      <xdr:col>23</xdr:col>
      <xdr:colOff>184150</xdr:colOff>
      <xdr:row>82</xdr:row>
      <xdr:rowOff>121396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7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163323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5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189</xdr:rowOff>
    </xdr:from>
    <xdr:to>
      <xdr:col>19</xdr:col>
      <xdr:colOff>184150</xdr:colOff>
      <xdr:row>82</xdr:row>
      <xdr:rowOff>101789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5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86566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4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169090</xdr:rowOff>
    </xdr:from>
    <xdr:to>
      <xdr:col>15</xdr:col>
      <xdr:colOff>133350</xdr:colOff>
      <xdr:row>82</xdr:row>
      <xdr:rowOff>99240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5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84017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4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134020</xdr:rowOff>
    </xdr:from>
    <xdr:to>
      <xdr:col>11</xdr:col>
      <xdr:colOff>82550</xdr:colOff>
      <xdr:row>82</xdr:row>
      <xdr:rowOff>64170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2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48947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0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119289</xdr:rowOff>
    </xdr:from>
    <xdr:to>
      <xdr:col>7</xdr:col>
      <xdr:colOff>31750</xdr:colOff>
      <xdr:row>82</xdr:row>
      <xdr:rowOff>49439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34216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％の職員給減額を実施してきたことにより類似団体平均を下回っていたが、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月より職員給与の減額を取りやめた。これにより、ラスパイレス指数は上昇し、類似団体平均を上回る状況が続いている。国に準じた給与制度設計を実施し適正化に取り組んでいく。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77611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9669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64205</xdr:rowOff>
    </xdr:from>
    <xdr:to>
      <xdr:col>77</xdr:col>
      <xdr:colOff>44450</xdr:colOff>
      <xdr:row>87</xdr:row>
      <xdr:rowOff>77611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98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64205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96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91016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9669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xdr:rowOff>
    </xdr:from>
    <xdr:to>
      <xdr:col>73</xdr:col>
      <xdr:colOff>44450</xdr:colOff>
      <xdr:row>87</xdr:row>
      <xdr:rowOff>115005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99782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地理的要因及び合併前の職員や施設を引き継いでいることから、類似団体と比較して総枠的に多い。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次宇陀市行政改革大綱に基づき定員の適正化を図るため、早期勧奨退職制度の導入等により普通会計職員</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人の削減を目標としていたところ、結果</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人の減となり目標を大幅に超えた。その後も職員数の削減に向けた取り組みを実施してきたが、依然として類似団体平均より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人多い。職員平均年齢の高年齢化も課題となっていることから、第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次宇陀市行政改革大綱に基づき、年齢構成のバランスを意識した定員管理に取り組む。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4233</xdr:rowOff>
    </xdr:from>
    <xdr:to>
      <xdr:col>81</xdr:col>
      <xdr:colOff>44450</xdr:colOff>
      <xdr:row>62</xdr:row>
      <xdr:rowOff>12277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06341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153851</xdr:rowOff>
    </xdr:from>
    <xdr:to>
      <xdr:col>77</xdr:col>
      <xdr:colOff>44450</xdr:colOff>
      <xdr:row>62</xdr:row>
      <xdr:rowOff>12277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612301"/>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145808</xdr:rowOff>
    </xdr:from>
    <xdr:to>
      <xdr:col>72</xdr:col>
      <xdr:colOff>203200</xdr:colOff>
      <xdr:row>61</xdr:row>
      <xdr:rowOff>153851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60425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110188</xdr:rowOff>
    </xdr:from>
    <xdr:to>
      <xdr:col>68</xdr:col>
      <xdr:colOff>152400</xdr:colOff>
      <xdr:row>61</xdr:row>
      <xdr:rowOff>145808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568638"/>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124883</xdr:rowOff>
    </xdr:from>
    <xdr:to>
      <xdr:col>81</xdr:col>
      <xdr:colOff>95250</xdr:colOff>
      <xdr:row>62</xdr:row>
      <xdr:rowOff>55033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96960</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55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132927</xdr:rowOff>
    </xdr:from>
    <xdr:to>
      <xdr:col>77</xdr:col>
      <xdr:colOff>95250</xdr:colOff>
      <xdr:row>62</xdr:row>
      <xdr:rowOff>63077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47854</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67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103051</xdr:rowOff>
    </xdr:from>
    <xdr:to>
      <xdr:col>73</xdr:col>
      <xdr:colOff>44450</xdr:colOff>
      <xdr:row>62</xdr:row>
      <xdr:rowOff>33201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17978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64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95008</xdr:rowOff>
    </xdr:from>
    <xdr:to>
      <xdr:col>68</xdr:col>
      <xdr:colOff>203200</xdr:colOff>
      <xdr:row>62</xdr:row>
      <xdr:rowOff>25158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5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9935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63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59388</xdr:rowOff>
    </xdr:from>
    <xdr:to>
      <xdr:col>64</xdr:col>
      <xdr:colOff>152400</xdr:colOff>
      <xdr:row>61</xdr:row>
      <xdr:rowOff>160988</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1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145765</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60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合併以前より財源を地方債に求めてきたため、旧町村での過疎対策事業債や公住債、合併特例債等の償還により高い水準で推移してきた。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近年は新規発行額の抑制及び普通交付税算入率の高い起債発行により年々改善しており、前年度と比較して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ポイント改善した。主な要因は公債費の減少である。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新学校給食センター建設事業等の大型投資事業による公債費負担が控えているため、中長期的には上昇に転じる恐れがある。新規発行抑制等に引き続き取り組み、起債に大きく頼ることのない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58208</xdr:rowOff>
    </xdr:from>
    <xdr:to>
      <xdr:col>81</xdr:col>
      <xdr:colOff>44450</xdr:colOff>
      <xdr:row>37</xdr:row>
      <xdr:rowOff>92392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401858"/>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92392</xdr:rowOff>
    </xdr:from>
    <xdr:to>
      <xdr:col>77</xdr:col>
      <xdr:colOff>44450</xdr:colOff>
      <xdr:row>37</xdr:row>
      <xdr:rowOff>106468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43604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106468</xdr:rowOff>
    </xdr:from>
    <xdr:to>
      <xdr:col>72</xdr:col>
      <xdr:colOff>203200</xdr:colOff>
      <xdr:row>37</xdr:row>
      <xdr:rowOff>126577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45011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120544</xdr:rowOff>
    </xdr:from>
    <xdr:to>
      <xdr:col>68</xdr:col>
      <xdr:colOff>152400</xdr:colOff>
      <xdr:row>37</xdr:row>
      <xdr:rowOff>126577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46419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7408</xdr:rowOff>
    </xdr:from>
    <xdr:to>
      <xdr:col>81</xdr:col>
      <xdr:colOff>95250</xdr:colOff>
      <xdr:row>37</xdr:row>
      <xdr:rowOff>109008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150935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2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41592</xdr:rowOff>
    </xdr:from>
    <xdr:to>
      <xdr:col>77</xdr:col>
      <xdr:colOff>95250</xdr:colOff>
      <xdr:row>37</xdr:row>
      <xdr:rowOff>143192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127970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7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55668</xdr:rowOff>
    </xdr:from>
    <xdr:to>
      <xdr:col>73</xdr:col>
      <xdr:colOff>44450</xdr:colOff>
      <xdr:row>37</xdr:row>
      <xdr:rowOff>157268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142046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75777</xdr:rowOff>
    </xdr:from>
    <xdr:to>
      <xdr:col>68</xdr:col>
      <xdr:colOff>203200</xdr:colOff>
      <xdr:row>38</xdr:row>
      <xdr:rowOff>5927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162154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69744</xdr:rowOff>
    </xdr:from>
    <xdr:to>
      <xdr:col>64</xdr:col>
      <xdr:colOff>152400</xdr:colOff>
      <xdr:row>37</xdr:row>
      <xdr:rowOff>171345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413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156121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9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昨年に引き続き前年度と比較して減少（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ポイント減少）したものの、依然として類似団体平均を上回っている。比率が減少した主な要因は、地方債残高が減少したこと及び、公営企業債等の償還に係る繰出見込額が減少したことである。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今後、新学校給食センター建設等の大規模事業により地方債残高が増加し、比率が上昇することが見込まれる。義務的経費の削減に引き続き取り組み、財政の健全化に努める。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165036</xdr:rowOff>
    </xdr:from>
    <xdr:to>
      <xdr:col>81</xdr:col>
      <xdr:colOff>44450</xdr:colOff>
      <xdr:row>18</xdr:row>
      <xdr:rowOff>5048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079686"/>
          <a:ext cx="8382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5048</xdr:rowOff>
    </xdr:from>
    <xdr:to>
      <xdr:col>77</xdr:col>
      <xdr:colOff>44450</xdr:colOff>
      <xdr:row>18</xdr:row>
      <xdr:rowOff>140780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091148"/>
          <a:ext cx="889000" cy="13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140780</xdr:rowOff>
    </xdr:from>
    <xdr:to>
      <xdr:col>72</xdr:col>
      <xdr:colOff>203200</xdr:colOff>
      <xdr:row>19</xdr:row>
      <xdr:rowOff>66453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226880"/>
          <a:ext cx="889000" cy="9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56801</xdr:rowOff>
    </xdr:from>
    <xdr:to>
      <xdr:col>68</xdr:col>
      <xdr:colOff>152400</xdr:colOff>
      <xdr:row>19</xdr:row>
      <xdr:rowOff>66453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31435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114236</xdr:rowOff>
    </xdr:from>
    <xdr:to>
      <xdr:col>81</xdr:col>
      <xdr:colOff>95250</xdr:colOff>
      <xdr:row>18</xdr:row>
      <xdr:rowOff>44386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0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86313</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00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125698</xdr:rowOff>
    </xdr:from>
    <xdr:to>
      <xdr:col>77</xdr:col>
      <xdr:colOff>95250</xdr:colOff>
      <xdr:row>18</xdr:row>
      <xdr:rowOff>55848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04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40625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126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89980</xdr:rowOff>
    </xdr:from>
    <xdr:to>
      <xdr:col>73</xdr:col>
      <xdr:colOff>44450</xdr:colOff>
      <xdr:row>19</xdr:row>
      <xdr:rowOff>20130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17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4906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26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15653</xdr:rowOff>
    </xdr:from>
    <xdr:to>
      <xdr:col>68</xdr:col>
      <xdr:colOff>203200</xdr:colOff>
      <xdr:row>19</xdr:row>
      <xdr:rowOff>117253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27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102030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35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6001</xdr:rowOff>
    </xdr:from>
    <xdr:to>
      <xdr:col>64</xdr:col>
      <xdr:colOff>152400</xdr:colOff>
      <xdr:row>19</xdr:row>
      <xdr:rowOff>107601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26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92378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34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27,941
27,644
247.50
20,009,006
19,480,722
465,604
11,085,459
22,939,459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ポイント減少した。類似団体平均は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次宇陀市行政改革大綱において、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年間で普通会計職員数を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人削減することを目標としていたが、早期勧奨退職制度の導入等により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人削減することができた。その後も人員削減等に努めており、年度によるばらつきはあるものの人件費は減少傾向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ある。第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次宇陀市行政改革大綱に基づき、引き続き適正な定員管理に努める。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52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38</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982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50800</xdr:rowOff>
    </xdr:from>
    <xdr:to>
      <xdr:col>15</xdr:col>
      <xdr:colOff>98425</xdr:colOff>
      <xdr:row>38</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65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142240</xdr:rowOff>
    </xdr:from>
    <xdr:to>
      <xdr:col>11</xdr:col>
      <xdr:colOff>9525</xdr:colOff>
      <xdr:row>38</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5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146067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91440</xdr:rowOff>
    </xdr:from>
    <xdr:to>
      <xdr:col>6</xdr:col>
      <xdr:colOff>171450</xdr:colOff>
      <xdr:row>39</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6367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経常的経費となる光熱水費や燃料費が増加したため、前年度と比較して</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ポイント上昇した。人件費に係る経常収支比率は低下傾向にあるため、民間委託等をバランス良く進め、経費の縮減に努めていく。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15</xdr:row>
      <xdr:rowOff>140607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25271"/>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15</xdr:row>
      <xdr:rowOff>53521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252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53521</xdr:rowOff>
    </xdr:from>
    <xdr:to>
      <xdr:col>73</xdr:col>
      <xdr:colOff>180975</xdr:colOff>
      <xdr:row>15</xdr:row>
      <xdr:rowOff>64407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252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15</xdr:row>
      <xdr:rowOff>64407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252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89807</xdr:rowOff>
    </xdr:from>
    <xdr:to>
      <xdr:col>82</xdr:col>
      <xdr:colOff>158750</xdr:colOff>
      <xdr:row>16</xdr:row>
      <xdr:rowOff>19957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106334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114498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13607</xdr:rowOff>
    </xdr:from>
    <xdr:to>
      <xdr:col>69</xdr:col>
      <xdr:colOff>142875</xdr:colOff>
      <xdr:row>15</xdr:row>
      <xdr:rowOff>115207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児童手当等が減少したものの、障害者福祉関係が増加しており、扶助費総額としては前年度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より増加した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。適正な資格審査等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を行い、財政を圧迫することのないよう努める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95250</xdr:rowOff>
    </xdr:from>
    <xdr:to>
      <xdr:col>24</xdr:col>
      <xdr:colOff>25400</xdr:colOff>
      <xdr:row>55</xdr:row>
      <xdr:rowOff>158750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25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95250</xdr:rowOff>
    </xdr:from>
    <xdr:to>
      <xdr:col>19</xdr:col>
      <xdr:colOff>187325</xdr:colOff>
      <xdr:row>55</xdr:row>
      <xdr:rowOff>133350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2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133350</xdr:rowOff>
    </xdr:from>
    <xdr:to>
      <xdr:col>15</xdr:col>
      <xdr:colOff>98425</xdr:colOff>
      <xdr:row>56</xdr:row>
      <xdr:rowOff>38100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6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56</xdr:row>
      <xdr:rowOff>38100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107950</xdr:rowOff>
    </xdr:from>
    <xdr:to>
      <xdr:col>24</xdr:col>
      <xdr:colOff>76200</xdr:colOff>
      <xdr:row>56</xdr:row>
      <xdr:rowOff>38100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44450</xdr:rowOff>
    </xdr:from>
    <xdr:to>
      <xdr:col>20</xdr:col>
      <xdr:colOff>38100</xdr:colOff>
      <xdr:row>55</xdr:row>
      <xdr:rowOff>146050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156227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82550</xdr:rowOff>
    </xdr:from>
    <xdr:to>
      <xdr:col>15</xdr:col>
      <xdr:colOff>149225</xdr:colOff>
      <xdr:row>56</xdr:row>
      <xdr:rowOff>12700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158750</xdr:rowOff>
    </xdr:from>
    <xdr:to>
      <xdr:col>11</xdr:col>
      <xdr:colOff>60325</xdr:colOff>
      <xdr:row>56</xdr:row>
      <xdr:rowOff>88900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99077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年度は下水道事業会計が法適化されたことにより繰出金から補助費等へ移行となったため、大きく減少している。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はほぼ横ばいだったものの、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繰出金が増加したため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住民の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高齢化により介護保険事業会計及び、後期高齢者医療事業会計への繰出金が年々増加しているため、各特別会計の安定運営を推進し、普通会計の負担減となるよう努める。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100330</xdr:rowOff>
    </xdr:from>
    <xdr:to>
      <xdr:col>82</xdr:col>
      <xdr:colOff>107950</xdr:colOff>
      <xdr:row>55</xdr:row>
      <xdr:rowOff>153670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30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100330</xdr:rowOff>
    </xdr:from>
    <xdr:to>
      <xdr:col>78</xdr:col>
      <xdr:colOff>69850</xdr:colOff>
      <xdr:row>55</xdr:row>
      <xdr:rowOff>161290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30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57</xdr:row>
      <xdr:rowOff>16510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910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16510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73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49530</xdr:rowOff>
    </xdr:from>
    <xdr:to>
      <xdr:col>78</xdr:col>
      <xdr:colOff>120650</xdr:colOff>
      <xdr:row>55</xdr:row>
      <xdr:rowOff>151130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161307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前年度に比べて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ポイント高い比率となっている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。主な要因は、消防業務やごみ収集処理業務、し尿処理などを一部事務組合において運営しているためである。一部事務組合への負担金額は地理的要因などから類似団体と比較して大きい傾向にある。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繰出基準に基づく法適用公営企業への繰出金額は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14,933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増加した。特に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病院事業特別会計への繰出金額が大きく、</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比率が高くなる要因の一つとなっている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。各企業の事業効率化等により、縮減に努めていく。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49276</xdr:rowOff>
    </xdr:from>
    <xdr:to>
      <xdr:col>82</xdr:col>
      <xdr:colOff>107950</xdr:colOff>
      <xdr:row>38</xdr:row>
      <xdr:rowOff>72136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643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49276</xdr:rowOff>
    </xdr:from>
    <xdr:to>
      <xdr:col>78</xdr:col>
      <xdr:colOff>69850</xdr:colOff>
      <xdr:row>38</xdr:row>
      <xdr:rowOff>94996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643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38</xdr:row>
      <xdr:rowOff>94996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9579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152146</xdr:rowOff>
    </xdr:from>
    <xdr:to>
      <xdr:col>69</xdr:col>
      <xdr:colOff>92075</xdr:colOff>
      <xdr:row>37</xdr:row>
      <xdr:rowOff>165862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957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169926</xdr:rowOff>
    </xdr:from>
    <xdr:to>
      <xdr:col>78</xdr:col>
      <xdr:colOff>120650</xdr:colOff>
      <xdr:row>38</xdr:row>
      <xdr:rowOff>100076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84853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44196</xdr:rowOff>
    </xdr:from>
    <xdr:to>
      <xdr:col>74</xdr:col>
      <xdr:colOff>31750</xdr:colOff>
      <xdr:row>38</xdr:row>
      <xdr:rowOff>145796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130573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年度の比率が大きくなっているのは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償還期限の到来による満期一括償還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があったためである。その後はほぼ横ばいの状態が続いている。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自主財源に乏しいため、合併以前は地総債、過疎対策事業債、公住債等に、合併後は特に合併特例債に財源を求めてきた。公債費比率の抑制に努めているところであり、第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次宇陀市行政改革大綱（</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月策定）においては、臨時財政対策債を除いた地方債発行額を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億円以内に抑えることとしている。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71755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9286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75</xdr:row>
      <xdr:rowOff>71755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286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75</xdr:row>
      <xdr:rowOff>142240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286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98425</xdr:rowOff>
    </xdr:from>
    <xdr:to>
      <xdr:col>11</xdr:col>
      <xdr:colOff>9525</xdr:colOff>
      <xdr:row>75</xdr:row>
      <xdr:rowOff>142240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9571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162577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20955</xdr:rowOff>
    </xdr:from>
    <xdr:to>
      <xdr:col>20</xdr:col>
      <xdr:colOff>38100</xdr:colOff>
      <xdr:row>75</xdr:row>
      <xdr:rowOff>122555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107332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66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105427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91440</xdr:rowOff>
    </xdr:from>
    <xdr:to>
      <xdr:col>11</xdr:col>
      <xdr:colOff>60325</xdr:colOff>
      <xdr:row>76</xdr:row>
      <xdr:rowOff>21589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6366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47625</xdr:rowOff>
    </xdr:from>
    <xdr:to>
      <xdr:col>6</xdr:col>
      <xdr:colOff>171450</xdr:colOff>
      <xdr:row>75</xdr:row>
      <xdr:rowOff>149225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134002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9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平均がそれ以上に増加したため平均を下回った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今後も業務の効率化に取り組むと共に、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高止まりしている補助費等の縮減を推進するため各公営企業会計の健全化を図る。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44704</xdr:rowOff>
    </xdr:from>
    <xdr:to>
      <xdr:col>82</xdr:col>
      <xdr:colOff>107950</xdr:colOff>
      <xdr:row>76</xdr:row>
      <xdr:rowOff>131572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749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44704</xdr:rowOff>
    </xdr:from>
    <xdr:to>
      <xdr:col>78</xdr:col>
      <xdr:colOff>69850</xdr:colOff>
      <xdr:row>77</xdr:row>
      <xdr:rowOff>69850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07490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78</xdr:row>
      <xdr:rowOff>3556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27150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78</xdr:row>
      <xdr:rowOff>3556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358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80772</xdr:rowOff>
    </xdr:from>
    <xdr:to>
      <xdr:col>82</xdr:col>
      <xdr:colOff>158750</xdr:colOff>
      <xdr:row>77</xdr:row>
      <xdr:rowOff>10922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97299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165354</xdr:rowOff>
    </xdr:from>
    <xdr:to>
      <xdr:col>78</xdr:col>
      <xdr:colOff>120650</xdr:colOff>
      <xdr:row>76</xdr:row>
      <xdr:rowOff>95504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80281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110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12667</xdr:rowOff>
    </xdr:from>
    <xdr:to>
      <xdr:col>29</xdr:col>
      <xdr:colOff>127000</xdr:colOff>
      <xdr:row>15</xdr:row>
      <xdr:rowOff>32327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632042"/>
          <a:ext cx="647700" cy="1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12667</xdr:rowOff>
    </xdr:from>
    <xdr:to>
      <xdr:col>26</xdr:col>
      <xdr:colOff>50800</xdr:colOff>
      <xdr:row>15</xdr:row>
      <xdr:rowOff>21376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32042"/>
          <a:ext cx="698500" cy="8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21376</xdr:rowOff>
    </xdr:from>
    <xdr:to>
      <xdr:col>22</xdr:col>
      <xdr:colOff>114300</xdr:colOff>
      <xdr:row>15</xdr:row>
      <xdr:rowOff>56831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40751"/>
          <a:ext cx="698500" cy="35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56831</xdr:rowOff>
    </xdr:from>
    <xdr:to>
      <xdr:col>18</xdr:col>
      <xdr:colOff>177800</xdr:colOff>
      <xdr:row>15</xdr:row>
      <xdr:rowOff>89836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76206"/>
          <a:ext cx="698500" cy="33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152977</xdr:rowOff>
    </xdr:from>
    <xdr:to>
      <xdr:col>29</xdr:col>
      <xdr:colOff>177800</xdr:colOff>
      <xdr:row>15</xdr:row>
      <xdr:rowOff>83127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00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169504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4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133317</xdr:rowOff>
    </xdr:from>
    <xdr:to>
      <xdr:col>26</xdr:col>
      <xdr:colOff>101600</xdr:colOff>
      <xdr:row>15</xdr:row>
      <xdr:rowOff>63467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81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73644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50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142026</xdr:rowOff>
    </xdr:from>
    <xdr:to>
      <xdr:col>22</xdr:col>
      <xdr:colOff>165100</xdr:colOff>
      <xdr:row>15</xdr:row>
      <xdr:rowOff>72176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89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82353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5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6031</xdr:rowOff>
    </xdr:from>
    <xdr:to>
      <xdr:col>19</xdr:col>
      <xdr:colOff>38100</xdr:colOff>
      <xdr:row>15</xdr:row>
      <xdr:rowOff>107631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25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117808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9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39036</xdr:rowOff>
    </xdr:from>
    <xdr:to>
      <xdr:col>15</xdr:col>
      <xdr:colOff>101600</xdr:colOff>
      <xdr:row>15</xdr:row>
      <xdr:rowOff>140636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58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150813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2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290681</xdr:rowOff>
    </xdr:from>
    <xdr:to>
      <xdr:col>29</xdr:col>
      <xdr:colOff>127000</xdr:colOff>
      <xdr:row>37</xdr:row>
      <xdr:rowOff>299311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15381"/>
          <a:ext cx="647700" cy="8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284088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408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290681</xdr:rowOff>
    </xdr:from>
    <xdr:to>
      <xdr:col>26</xdr:col>
      <xdr:colOff>50800</xdr:colOff>
      <xdr:row>37</xdr:row>
      <xdr:rowOff>299437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15381"/>
          <a:ext cx="698500" cy="8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251907</xdr:rowOff>
    </xdr:from>
    <xdr:to>
      <xdr:col>22</xdr:col>
      <xdr:colOff>114300</xdr:colOff>
      <xdr:row>37</xdr:row>
      <xdr:rowOff>299437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76607"/>
          <a:ext cx="698500" cy="47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251907</xdr:rowOff>
    </xdr:from>
    <xdr:to>
      <xdr:col>18</xdr:col>
      <xdr:colOff>177800</xdr:colOff>
      <xdr:row>37</xdr:row>
      <xdr:rowOff>280760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376607"/>
          <a:ext cx="698500" cy="28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248511</xdr:rowOff>
    </xdr:from>
    <xdr:to>
      <xdr:col>29</xdr:col>
      <xdr:colOff>177800</xdr:colOff>
      <xdr:row>38</xdr:row>
      <xdr:rowOff>7211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73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93588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18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239881</xdr:rowOff>
    </xdr:from>
    <xdr:to>
      <xdr:col>26</xdr:col>
      <xdr:colOff>101600</xdr:colOff>
      <xdr:row>37</xdr:row>
      <xdr:rowOff>341481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64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8758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33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248637</xdr:rowOff>
    </xdr:from>
    <xdr:to>
      <xdr:col>22</xdr:col>
      <xdr:colOff>165100</xdr:colOff>
      <xdr:row>38</xdr:row>
      <xdr:rowOff>7337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73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17514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4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201107</xdr:rowOff>
    </xdr:from>
    <xdr:to>
      <xdr:col>19</xdr:col>
      <xdr:colOff>38100</xdr:colOff>
      <xdr:row>37</xdr:row>
      <xdr:rowOff>302707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25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141434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9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229960</xdr:rowOff>
    </xdr:from>
    <xdr:to>
      <xdr:col>15</xdr:col>
      <xdr:colOff>101600</xdr:colOff>
      <xdr:row>37</xdr:row>
      <xdr:rowOff>331560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54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170287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2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27,941
27,644
247.50
20,009,006
19,480,722
465,604
11,085,459
22,939,459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34087</xdr:rowOff>
    </xdr:from>
    <xdr:to>
      <xdr:col>24</xdr:col>
      <xdr:colOff>63500</xdr:colOff>
      <xdr:row>34</xdr:row>
      <xdr:rowOff>107594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863387"/>
          <a:ext cx="838200" cy="7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34087</xdr:rowOff>
    </xdr:from>
    <xdr:to>
      <xdr:col>19</xdr:col>
      <xdr:colOff>177800</xdr:colOff>
      <xdr:row>34</xdr:row>
      <xdr:rowOff>58839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63387"/>
          <a:ext cx="889000" cy="2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58839</xdr:rowOff>
    </xdr:from>
    <xdr:to>
      <xdr:col>15</xdr:col>
      <xdr:colOff>50800</xdr:colOff>
      <xdr:row>35</xdr:row>
      <xdr:rowOff>30937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88139"/>
          <a:ext cx="889000" cy="14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30937</xdr:rowOff>
    </xdr:from>
    <xdr:to>
      <xdr:col>10</xdr:col>
      <xdr:colOff>114300</xdr:colOff>
      <xdr:row>35</xdr:row>
      <xdr:rowOff>102984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31687"/>
          <a:ext cx="889000" cy="7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56794</xdr:rowOff>
    </xdr:from>
    <xdr:to>
      <xdr:col>24</xdr:col>
      <xdr:colOff>114300</xdr:colOff>
      <xdr:row>34</xdr:row>
      <xdr:rowOff>158394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8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79671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3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154737</xdr:rowOff>
    </xdr:from>
    <xdr:to>
      <xdr:col>20</xdr:col>
      <xdr:colOff>38100</xdr:colOff>
      <xdr:row>34</xdr:row>
      <xdr:rowOff>84887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1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101414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8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8039</xdr:rowOff>
    </xdr:from>
    <xdr:to>
      <xdr:col>15</xdr:col>
      <xdr:colOff>101600</xdr:colOff>
      <xdr:row>34</xdr:row>
      <xdr:rowOff>109639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3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126166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1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151587</xdr:rowOff>
    </xdr:from>
    <xdr:to>
      <xdr:col>10</xdr:col>
      <xdr:colOff>165100</xdr:colOff>
      <xdr:row>35</xdr:row>
      <xdr:rowOff>81737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98264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56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52184</xdr:rowOff>
    </xdr:from>
    <xdr:to>
      <xdr:col>6</xdr:col>
      <xdr:colOff>38100</xdr:colOff>
      <xdr:row>35</xdr:row>
      <xdr:rowOff>153784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170311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2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14098</xdr:rowOff>
    </xdr:from>
    <xdr:to>
      <xdr:col>24</xdr:col>
      <xdr:colOff>63500</xdr:colOff>
      <xdr:row>58</xdr:row>
      <xdr:rowOff>38829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58198"/>
          <a:ext cx="838200" cy="2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38829</xdr:rowOff>
    </xdr:from>
    <xdr:to>
      <xdr:col>19</xdr:col>
      <xdr:colOff>177800</xdr:colOff>
      <xdr:row>58</xdr:row>
      <xdr:rowOff>42450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82929"/>
          <a:ext cx="889000" cy="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42450</xdr:rowOff>
    </xdr:from>
    <xdr:to>
      <xdr:col>15</xdr:col>
      <xdr:colOff>50800</xdr:colOff>
      <xdr:row>58</xdr:row>
      <xdr:rowOff>57415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86550"/>
          <a:ext cx="889000" cy="1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57415</xdr:rowOff>
    </xdr:from>
    <xdr:to>
      <xdr:col>10</xdr:col>
      <xdr:colOff>114300</xdr:colOff>
      <xdr:row>58</xdr:row>
      <xdr:rowOff>66963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01515"/>
          <a:ext cx="889000" cy="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134748</xdr:rowOff>
    </xdr:from>
    <xdr:to>
      <xdr:col>24</xdr:col>
      <xdr:colOff>114300</xdr:colOff>
      <xdr:row>58</xdr:row>
      <xdr:rowOff>64898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0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94125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9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159479</xdr:rowOff>
    </xdr:from>
    <xdr:to>
      <xdr:col>20</xdr:col>
      <xdr:colOff>38100</xdr:colOff>
      <xdr:row>58</xdr:row>
      <xdr:rowOff>89629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3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80756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2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163100</xdr:rowOff>
    </xdr:from>
    <xdr:to>
      <xdr:col>15</xdr:col>
      <xdr:colOff>101600</xdr:colOff>
      <xdr:row>58</xdr:row>
      <xdr:rowOff>93250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109777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6615</xdr:rowOff>
    </xdr:from>
    <xdr:to>
      <xdr:col>10</xdr:col>
      <xdr:colOff>165100</xdr:colOff>
      <xdr:row>58</xdr:row>
      <xdr:rowOff>108215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5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99342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4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16163</xdr:rowOff>
    </xdr:from>
    <xdr:to>
      <xdr:col>6</xdr:col>
      <xdr:colOff>38100</xdr:colOff>
      <xdr:row>58</xdr:row>
      <xdr:rowOff>117763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6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108890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5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28404</xdr:rowOff>
    </xdr:from>
    <xdr:to>
      <xdr:col>24</xdr:col>
      <xdr:colOff>63500</xdr:colOff>
      <xdr:row>79</xdr:row>
      <xdr:rowOff>31294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72954"/>
          <a:ext cx="8382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25563</xdr:rowOff>
    </xdr:from>
    <xdr:to>
      <xdr:col>19</xdr:col>
      <xdr:colOff>177800</xdr:colOff>
      <xdr:row>79</xdr:row>
      <xdr:rowOff>28404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70113"/>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25563</xdr:rowOff>
    </xdr:from>
    <xdr:to>
      <xdr:col>15</xdr:col>
      <xdr:colOff>50800</xdr:colOff>
      <xdr:row>79</xdr:row>
      <xdr:rowOff>34576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70113"/>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32911</xdr:rowOff>
    </xdr:from>
    <xdr:to>
      <xdr:col>10</xdr:col>
      <xdr:colOff>114300</xdr:colOff>
      <xdr:row>79</xdr:row>
      <xdr:rowOff>34576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77461"/>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151944</xdr:rowOff>
    </xdr:from>
    <xdr:to>
      <xdr:col>24</xdr:col>
      <xdr:colOff>114300</xdr:colOff>
      <xdr:row>79</xdr:row>
      <xdr:rowOff>82094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2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66871</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3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149054</xdr:rowOff>
    </xdr:from>
    <xdr:to>
      <xdr:col>20</xdr:col>
      <xdr:colOff>38100</xdr:colOff>
      <xdr:row>79</xdr:row>
      <xdr:rowOff>79204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70331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146213</xdr:rowOff>
    </xdr:from>
    <xdr:to>
      <xdr:col>15</xdr:col>
      <xdr:colOff>101600</xdr:colOff>
      <xdr:row>79</xdr:row>
      <xdr:rowOff>76363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1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67490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1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155226</xdr:rowOff>
    </xdr:from>
    <xdr:to>
      <xdr:col>10</xdr:col>
      <xdr:colOff>165100</xdr:colOff>
      <xdr:row>79</xdr:row>
      <xdr:rowOff>85376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76503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2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153561</xdr:rowOff>
    </xdr:from>
    <xdr:to>
      <xdr:col>6</xdr:col>
      <xdr:colOff>38100</xdr:colOff>
      <xdr:row>79</xdr:row>
      <xdr:rowOff>83711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74838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1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95842</xdr:rowOff>
    </xdr:from>
    <xdr:to>
      <xdr:col>24</xdr:col>
      <xdr:colOff>63500</xdr:colOff>
      <xdr:row>97</xdr:row>
      <xdr:rowOff>11988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555042"/>
          <a:ext cx="838200" cy="8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95842</xdr:rowOff>
    </xdr:from>
    <xdr:to>
      <xdr:col>19</xdr:col>
      <xdr:colOff>177800</xdr:colOff>
      <xdr:row>98</xdr:row>
      <xdr:rowOff>2333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55042"/>
          <a:ext cx="889000" cy="24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158162</xdr:rowOff>
    </xdr:from>
    <xdr:to>
      <xdr:col>15</xdr:col>
      <xdr:colOff>50800</xdr:colOff>
      <xdr:row>98</xdr:row>
      <xdr:rowOff>2333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788812"/>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158162</xdr:rowOff>
    </xdr:from>
    <xdr:to>
      <xdr:col>10</xdr:col>
      <xdr:colOff>114300</xdr:colOff>
      <xdr:row>98</xdr:row>
      <xdr:rowOff>8429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8881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132638</xdr:rowOff>
    </xdr:from>
    <xdr:to>
      <xdr:col>24</xdr:col>
      <xdr:colOff>114300</xdr:colOff>
      <xdr:row>97</xdr:row>
      <xdr:rowOff>62788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9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111065</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7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45042</xdr:rowOff>
    </xdr:from>
    <xdr:to>
      <xdr:col>20</xdr:col>
      <xdr:colOff>38100</xdr:colOff>
      <xdr:row>96</xdr:row>
      <xdr:rowOff>146642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137769</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59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122983</xdr:rowOff>
    </xdr:from>
    <xdr:to>
      <xdr:col>15</xdr:col>
      <xdr:colOff>101600</xdr:colOff>
      <xdr:row>98</xdr:row>
      <xdr:rowOff>53133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7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44260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84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107362</xdr:rowOff>
    </xdr:from>
    <xdr:to>
      <xdr:col>10</xdr:col>
      <xdr:colOff>165100</xdr:colOff>
      <xdr:row>98</xdr:row>
      <xdr:rowOff>37512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28639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3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129079</xdr:rowOff>
    </xdr:from>
    <xdr:to>
      <xdr:col>6</xdr:col>
      <xdr:colOff>38100</xdr:colOff>
      <xdr:row>98</xdr:row>
      <xdr:rowOff>59229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5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50356</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5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40925</xdr:rowOff>
    </xdr:from>
    <xdr:to>
      <xdr:col>55</xdr:col>
      <xdr:colOff>0</xdr:colOff>
      <xdr:row>37</xdr:row>
      <xdr:rowOff>94016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384575"/>
          <a:ext cx="838200" cy="5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94284</xdr:rowOff>
    </xdr:from>
    <xdr:to>
      <xdr:col>50</xdr:col>
      <xdr:colOff>114300</xdr:colOff>
      <xdr:row>37</xdr:row>
      <xdr:rowOff>94016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095034"/>
          <a:ext cx="889000" cy="34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94284</xdr:rowOff>
    </xdr:from>
    <xdr:to>
      <xdr:col>45</xdr:col>
      <xdr:colOff>177800</xdr:colOff>
      <xdr:row>37</xdr:row>
      <xdr:rowOff>164059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095034"/>
          <a:ext cx="889000" cy="41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164059</xdr:rowOff>
    </xdr:from>
    <xdr:to>
      <xdr:col>41</xdr:col>
      <xdr:colOff>50800</xdr:colOff>
      <xdr:row>37</xdr:row>
      <xdr:rowOff>168480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07709"/>
          <a:ext cx="889000" cy="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161575</xdr:rowOff>
    </xdr:from>
    <xdr:to>
      <xdr:col>55</xdr:col>
      <xdr:colOff>50800</xdr:colOff>
      <xdr:row>37</xdr:row>
      <xdr:rowOff>91725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13002</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85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43216</xdr:rowOff>
    </xdr:from>
    <xdr:to>
      <xdr:col>50</xdr:col>
      <xdr:colOff>165100</xdr:colOff>
      <xdr:row>37</xdr:row>
      <xdr:rowOff>144816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8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161343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16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43484</xdr:rowOff>
    </xdr:from>
    <xdr:to>
      <xdr:col>46</xdr:col>
      <xdr:colOff>38100</xdr:colOff>
      <xdr:row>35</xdr:row>
      <xdr:rowOff>145084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0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161611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8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113259</xdr:rowOff>
    </xdr:from>
    <xdr:to>
      <xdr:col>41</xdr:col>
      <xdr:colOff>101600</xdr:colOff>
      <xdr:row>38</xdr:row>
      <xdr:rowOff>43409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59936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3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117681</xdr:rowOff>
    </xdr:from>
    <xdr:to>
      <xdr:col>36</xdr:col>
      <xdr:colOff>165100</xdr:colOff>
      <xdr:row>38</xdr:row>
      <xdr:rowOff>47831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64358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3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69651</xdr:rowOff>
    </xdr:from>
    <xdr:to>
      <xdr:col>55</xdr:col>
      <xdr:colOff>0</xdr:colOff>
      <xdr:row>58</xdr:row>
      <xdr:rowOff>106615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10013751"/>
          <a:ext cx="838200" cy="3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11217</xdr:rowOff>
    </xdr:from>
    <xdr:to>
      <xdr:col>50</xdr:col>
      <xdr:colOff>114300</xdr:colOff>
      <xdr:row>58</xdr:row>
      <xdr:rowOff>106615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955317"/>
          <a:ext cx="889000" cy="9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11217</xdr:rowOff>
    </xdr:from>
    <xdr:to>
      <xdr:col>45</xdr:col>
      <xdr:colOff>177800</xdr:colOff>
      <xdr:row>58</xdr:row>
      <xdr:rowOff>86047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955317"/>
          <a:ext cx="889000" cy="7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86047</xdr:rowOff>
    </xdr:from>
    <xdr:to>
      <xdr:col>41</xdr:col>
      <xdr:colOff>50800</xdr:colOff>
      <xdr:row>58</xdr:row>
      <xdr:rowOff>148472</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10030147"/>
          <a:ext cx="889000" cy="6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18851</xdr:rowOff>
    </xdr:from>
    <xdr:to>
      <xdr:col>55</xdr:col>
      <xdr:colOff>50800</xdr:colOff>
      <xdr:row>58</xdr:row>
      <xdr:rowOff>120451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6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168728</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4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55815</xdr:rowOff>
    </xdr:from>
    <xdr:to>
      <xdr:col>50</xdr:col>
      <xdr:colOff>165100</xdr:colOff>
      <xdr:row>58</xdr:row>
      <xdr:rowOff>157415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148542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09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131867</xdr:rowOff>
    </xdr:from>
    <xdr:to>
      <xdr:col>46</xdr:col>
      <xdr:colOff>38100</xdr:colOff>
      <xdr:row>58</xdr:row>
      <xdr:rowOff>62017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90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53144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99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35247</xdr:rowOff>
    </xdr:from>
    <xdr:to>
      <xdr:col>41</xdr:col>
      <xdr:colOff>101600</xdr:colOff>
      <xdr:row>58</xdr:row>
      <xdr:rowOff>136847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97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127974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07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97672</xdr:rowOff>
    </xdr:from>
    <xdr:to>
      <xdr:col>36</xdr:col>
      <xdr:colOff>165100</xdr:colOff>
      <xdr:row>59</xdr:row>
      <xdr:rowOff>27822</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1004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18949</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1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116802</xdr:rowOff>
    </xdr:from>
    <xdr:to>
      <xdr:col>55</xdr:col>
      <xdr:colOff>0</xdr:colOff>
      <xdr:row>78</xdr:row>
      <xdr:rowOff>135077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318452"/>
          <a:ext cx="838200" cy="18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80039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8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59283</xdr:rowOff>
    </xdr:from>
    <xdr:to>
      <xdr:col>50</xdr:col>
      <xdr:colOff>114300</xdr:colOff>
      <xdr:row>78</xdr:row>
      <xdr:rowOff>135077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260933"/>
          <a:ext cx="889000" cy="2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59283</xdr:rowOff>
    </xdr:from>
    <xdr:to>
      <xdr:col>45</xdr:col>
      <xdr:colOff>177800</xdr:colOff>
      <xdr:row>77</xdr:row>
      <xdr:rowOff>148386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260933"/>
          <a:ext cx="889000" cy="8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148386</xdr:rowOff>
    </xdr:from>
    <xdr:to>
      <xdr:col>41</xdr:col>
      <xdr:colOff>50800</xdr:colOff>
      <xdr:row>78</xdr:row>
      <xdr:rowOff>148806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350036"/>
          <a:ext cx="889000" cy="17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66002</xdr:rowOff>
    </xdr:from>
    <xdr:to>
      <xdr:col>55</xdr:col>
      <xdr:colOff>50800</xdr:colOff>
      <xdr:row>77</xdr:row>
      <xdr:rowOff>167602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26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88879</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1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84277</xdr:rowOff>
    </xdr:from>
    <xdr:to>
      <xdr:col>50</xdr:col>
      <xdr:colOff>165100</xdr:colOff>
      <xdr:row>79</xdr:row>
      <xdr:rowOff>14427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5554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55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8483</xdr:rowOff>
    </xdr:from>
    <xdr:to>
      <xdr:col>46</xdr:col>
      <xdr:colOff>38100</xdr:colOff>
      <xdr:row>77</xdr:row>
      <xdr:rowOff>110083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1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101210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30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97586</xdr:rowOff>
    </xdr:from>
    <xdr:to>
      <xdr:col>41</xdr:col>
      <xdr:colOff>101600</xdr:colOff>
      <xdr:row>78</xdr:row>
      <xdr:rowOff>27736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2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18863</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39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98006</xdr:rowOff>
    </xdr:from>
    <xdr:to>
      <xdr:col>36</xdr:col>
      <xdr:colOff>165100</xdr:colOff>
      <xdr:row>79</xdr:row>
      <xdr:rowOff>28156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19283</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6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146676</xdr:rowOff>
    </xdr:from>
    <xdr:to>
      <xdr:col>55</xdr:col>
      <xdr:colOff>0</xdr:colOff>
      <xdr:row>98</xdr:row>
      <xdr:rowOff>148332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948776"/>
          <a:ext cx="838200" cy="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114136</xdr:rowOff>
    </xdr:from>
    <xdr:to>
      <xdr:col>50</xdr:col>
      <xdr:colOff>114300</xdr:colOff>
      <xdr:row>98</xdr:row>
      <xdr:rowOff>146676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916236"/>
          <a:ext cx="889000" cy="3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114136</xdr:rowOff>
    </xdr:from>
    <xdr:to>
      <xdr:col>45</xdr:col>
      <xdr:colOff>177800</xdr:colOff>
      <xdr:row>98</xdr:row>
      <xdr:rowOff>160858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916236"/>
          <a:ext cx="889000" cy="4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160858</xdr:rowOff>
    </xdr:from>
    <xdr:to>
      <xdr:col>41</xdr:col>
      <xdr:colOff>50800</xdr:colOff>
      <xdr:row>99</xdr:row>
      <xdr:rowOff>8669</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962958"/>
          <a:ext cx="889000" cy="1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97532</xdr:rowOff>
    </xdr:from>
    <xdr:to>
      <xdr:col>55</xdr:col>
      <xdr:colOff>50800</xdr:colOff>
      <xdr:row>99</xdr:row>
      <xdr:rowOff>27682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89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26542</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2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95876</xdr:rowOff>
    </xdr:from>
    <xdr:to>
      <xdr:col>50</xdr:col>
      <xdr:colOff>165100</xdr:colOff>
      <xdr:row>99</xdr:row>
      <xdr:rowOff>26026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89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17153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99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63336</xdr:rowOff>
    </xdr:from>
    <xdr:to>
      <xdr:col>46</xdr:col>
      <xdr:colOff>38100</xdr:colOff>
      <xdr:row>98</xdr:row>
      <xdr:rowOff>164936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156063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95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110058</xdr:rowOff>
    </xdr:from>
    <xdr:to>
      <xdr:col>41</xdr:col>
      <xdr:colOff>101600</xdr:colOff>
      <xdr:row>99</xdr:row>
      <xdr:rowOff>40208</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9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31335</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70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129319</xdr:rowOff>
    </xdr:from>
    <xdr:to>
      <xdr:col>36</xdr:col>
      <xdr:colOff>165100</xdr:colOff>
      <xdr:row>99</xdr:row>
      <xdr:rowOff>59469</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93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50596</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702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49354</xdr:rowOff>
    </xdr:from>
    <xdr:to>
      <xdr:col>85</xdr:col>
      <xdr:colOff>127000</xdr:colOff>
      <xdr:row>39</xdr:row>
      <xdr:rowOff>65993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35904"/>
          <a:ext cx="838200" cy="1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24975</xdr:rowOff>
    </xdr:from>
    <xdr:to>
      <xdr:col>81</xdr:col>
      <xdr:colOff>50800</xdr:colOff>
      <xdr:row>39</xdr:row>
      <xdr:rowOff>49354</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11525"/>
          <a:ext cx="889000" cy="2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83660</xdr:rowOff>
    </xdr:from>
    <xdr:to>
      <xdr:col>76</xdr:col>
      <xdr:colOff>114300</xdr:colOff>
      <xdr:row>39</xdr:row>
      <xdr:rowOff>24975</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598760"/>
          <a:ext cx="889000" cy="1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130883</xdr:rowOff>
    </xdr:from>
    <xdr:to>
      <xdr:col>71</xdr:col>
      <xdr:colOff>177800</xdr:colOff>
      <xdr:row>38</xdr:row>
      <xdr:rowOff>83660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303083"/>
          <a:ext cx="889000" cy="29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147059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6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163503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15193</xdr:rowOff>
    </xdr:from>
    <xdr:to>
      <xdr:col>85</xdr:col>
      <xdr:colOff>177800</xdr:colOff>
      <xdr:row>39</xdr:row>
      <xdr:rowOff>116793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0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101570</xdr:rowOff>
    </xdr:from>
    <xdr:ext cx="469744"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170004</xdr:rowOff>
    </xdr:from>
    <xdr:to>
      <xdr:col>81</xdr:col>
      <xdr:colOff>101600</xdr:colOff>
      <xdr:row>39</xdr:row>
      <xdr:rowOff>100154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68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91281</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46428" y="677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145625</xdr:rowOff>
    </xdr:from>
    <xdr:to>
      <xdr:col>76</xdr:col>
      <xdr:colOff>165100</xdr:colOff>
      <xdr:row>39</xdr:row>
      <xdr:rowOff>75775</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66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66902</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57428" y="675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32860</xdr:rowOff>
    </xdr:from>
    <xdr:to>
      <xdr:col>72</xdr:col>
      <xdr:colOff>38100</xdr:colOff>
      <xdr:row>38</xdr:row>
      <xdr:rowOff>134460</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5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150987</xdr:rowOff>
    </xdr:from>
    <xdr:ext cx="534377"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36111" y="63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80083</xdr:rowOff>
    </xdr:from>
    <xdr:to>
      <xdr:col>67</xdr:col>
      <xdr:colOff>101600</xdr:colOff>
      <xdr:row>37</xdr:row>
      <xdr:rowOff>10233</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25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26760</xdr:rowOff>
    </xdr:from>
    <xdr:ext cx="534377"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47111" y="60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139475</xdr:rowOff>
    </xdr:from>
    <xdr:to>
      <xdr:col>85</xdr:col>
      <xdr:colOff>127000</xdr:colOff>
      <xdr:row>77</xdr:row>
      <xdr:rowOff>150213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5481300" y="13341125"/>
          <a:ext cx="838200" cy="1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139475</xdr:rowOff>
    </xdr:from>
    <xdr:to>
      <xdr:col>81</xdr:col>
      <xdr:colOff>50800</xdr:colOff>
      <xdr:row>77</xdr:row>
      <xdr:rowOff>163178</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341125"/>
          <a:ext cx="889000" cy="2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126154</xdr:rowOff>
    </xdr:from>
    <xdr:to>
      <xdr:col>76</xdr:col>
      <xdr:colOff>114300</xdr:colOff>
      <xdr:row>77</xdr:row>
      <xdr:rowOff>163178</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3703300" y="13327804"/>
          <a:ext cx="889000" cy="3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126154</xdr:rowOff>
    </xdr:from>
    <xdr:to>
      <xdr:col>71</xdr:col>
      <xdr:colOff>177800</xdr:colOff>
      <xdr:row>77</xdr:row>
      <xdr:rowOff>157851</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3327804"/>
          <a:ext cx="889000" cy="3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99413</xdr:rowOff>
    </xdr:from>
    <xdr:to>
      <xdr:col>85</xdr:col>
      <xdr:colOff>177800</xdr:colOff>
      <xdr:row>78</xdr:row>
      <xdr:rowOff>29563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3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122290</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1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88675</xdr:rowOff>
    </xdr:from>
    <xdr:to>
      <xdr:col>81</xdr:col>
      <xdr:colOff>101600</xdr:colOff>
      <xdr:row>78</xdr:row>
      <xdr:rowOff>18825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29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35352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06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112378</xdr:rowOff>
    </xdr:from>
    <xdr:to>
      <xdr:col>76</xdr:col>
      <xdr:colOff>165100</xdr:colOff>
      <xdr:row>78</xdr:row>
      <xdr:rowOff>42528</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3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59055</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08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75354</xdr:rowOff>
    </xdr:from>
    <xdr:to>
      <xdr:col>72</xdr:col>
      <xdr:colOff>38100</xdr:colOff>
      <xdr:row>78</xdr:row>
      <xdr:rowOff>5504</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27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22031</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05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107051</xdr:rowOff>
    </xdr:from>
    <xdr:to>
      <xdr:col>67</xdr:col>
      <xdr:colOff>101600</xdr:colOff>
      <xdr:row>78</xdr:row>
      <xdr:rowOff>37201</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30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53728</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0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153536</xdr:rowOff>
    </xdr:from>
    <xdr:to>
      <xdr:col>85</xdr:col>
      <xdr:colOff>127000</xdr:colOff>
      <xdr:row>98</xdr:row>
      <xdr:rowOff>157581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5481300" y="16955636"/>
          <a:ext cx="838200" cy="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153536</xdr:rowOff>
    </xdr:from>
    <xdr:to>
      <xdr:col>81</xdr:col>
      <xdr:colOff>50800</xdr:colOff>
      <xdr:row>99</xdr:row>
      <xdr:rowOff>9661</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955636"/>
          <a:ext cx="889000" cy="2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9661</xdr:rowOff>
    </xdr:from>
    <xdr:to>
      <xdr:col>76</xdr:col>
      <xdr:colOff>114300</xdr:colOff>
      <xdr:row>99</xdr:row>
      <xdr:rowOff>13911</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6983211"/>
          <a:ext cx="889000" cy="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4794</xdr:rowOff>
    </xdr:from>
    <xdr:to>
      <xdr:col>71</xdr:col>
      <xdr:colOff>177800</xdr:colOff>
      <xdr:row>99</xdr:row>
      <xdr:rowOff>13911</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2814300" y="16978344"/>
          <a:ext cx="889000" cy="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106781</xdr:rowOff>
    </xdr:from>
    <xdr:to>
      <xdr:col>85</xdr:col>
      <xdr:colOff>177800</xdr:colOff>
      <xdr:row>99</xdr:row>
      <xdr:rowOff>36931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90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59774</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8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102736</xdr:rowOff>
    </xdr:from>
    <xdr:to>
      <xdr:col>81</xdr:col>
      <xdr:colOff>101600</xdr:colOff>
      <xdr:row>99</xdr:row>
      <xdr:rowOff>32886</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90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24013</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69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130311</xdr:rowOff>
    </xdr:from>
    <xdr:to>
      <xdr:col>76</xdr:col>
      <xdr:colOff>165100</xdr:colOff>
      <xdr:row>99</xdr:row>
      <xdr:rowOff>60461</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93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51588</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702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134561</xdr:rowOff>
    </xdr:from>
    <xdr:to>
      <xdr:col>72</xdr:col>
      <xdr:colOff>38100</xdr:colOff>
      <xdr:row>99</xdr:row>
      <xdr:rowOff>64711</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3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55838</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36111" y="1702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125444</xdr:rowOff>
    </xdr:from>
    <xdr:to>
      <xdr:col>67</xdr:col>
      <xdr:colOff>101600</xdr:colOff>
      <xdr:row>99</xdr:row>
      <xdr:rowOff>55594</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2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46721</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47111" y="1702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147407</xdr:rowOff>
    </xdr:from>
    <xdr:to>
      <xdr:col>116</xdr:col>
      <xdr:colOff>63500</xdr:colOff>
      <xdr:row>38</xdr:row>
      <xdr:rowOff>163964</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1323300" y="6662507"/>
          <a:ext cx="8382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147407</xdr:rowOff>
    </xdr:from>
    <xdr:to>
      <xdr:col>111</xdr:col>
      <xdr:colOff>177800</xdr:colOff>
      <xdr:row>39</xdr:row>
      <xdr:rowOff>60147</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20434300" y="6662507"/>
          <a:ext cx="889000" cy="8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34250</xdr:rowOff>
    </xdr:from>
    <xdr:to>
      <xdr:col>107</xdr:col>
      <xdr:colOff>50800</xdr:colOff>
      <xdr:row>39</xdr:row>
      <xdr:rowOff>60147</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9545300" y="6720800"/>
          <a:ext cx="889000" cy="2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146264</xdr:rowOff>
    </xdr:from>
    <xdr:to>
      <xdr:col>102</xdr:col>
      <xdr:colOff>114300</xdr:colOff>
      <xdr:row>39</xdr:row>
      <xdr:rowOff>34250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656300" y="66613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63440</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74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113164</xdr:rowOff>
    </xdr:from>
    <xdr:to>
      <xdr:col>116</xdr:col>
      <xdr:colOff>114300</xdr:colOff>
      <xdr:row>39</xdr:row>
      <xdr:rowOff>43314</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62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72356</xdr:rowOff>
    </xdr:from>
    <xdr:ext cx="469744"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58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96607</xdr:rowOff>
    </xdr:from>
    <xdr:to>
      <xdr:col>112</xdr:col>
      <xdr:colOff>38100</xdr:colOff>
      <xdr:row>39</xdr:row>
      <xdr:rowOff>26757</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6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43284</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8" y="63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9347</xdr:rowOff>
    </xdr:from>
    <xdr:to>
      <xdr:col>107</xdr:col>
      <xdr:colOff>101600</xdr:colOff>
      <xdr:row>39</xdr:row>
      <xdr:rowOff>110947</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69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102074</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99428" y="678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154900</xdr:rowOff>
    </xdr:from>
    <xdr:to>
      <xdr:col>102</xdr:col>
      <xdr:colOff>165100</xdr:colOff>
      <xdr:row>39</xdr:row>
      <xdr:rowOff>85050</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6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76177</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10428" y="67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95464</xdr:rowOff>
    </xdr:from>
    <xdr:to>
      <xdr:col>98</xdr:col>
      <xdr:colOff>38100</xdr:colOff>
      <xdr:row>39</xdr:row>
      <xdr:rowOff>25614</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61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42141</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21428" y="638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138923</xdr:rowOff>
    </xdr:from>
    <xdr:to>
      <xdr:col>116</xdr:col>
      <xdr:colOff>63500</xdr:colOff>
      <xdr:row>58</xdr:row>
      <xdr:rowOff>138968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10083023"/>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138763</xdr:rowOff>
    </xdr:from>
    <xdr:to>
      <xdr:col>111</xdr:col>
      <xdr:colOff>177800</xdr:colOff>
      <xdr:row>58</xdr:row>
      <xdr:rowOff>138923</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0434300" y="10082863"/>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138763</xdr:rowOff>
    </xdr:from>
    <xdr:to>
      <xdr:col>107</xdr:col>
      <xdr:colOff>50800</xdr:colOff>
      <xdr:row>58</xdr:row>
      <xdr:rowOff>138992</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1008286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138900</xdr:rowOff>
    </xdr:from>
    <xdr:to>
      <xdr:col>102</xdr:col>
      <xdr:colOff>114300</xdr:colOff>
      <xdr:row>58</xdr:row>
      <xdr:rowOff>138992</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656300" y="10083000"/>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88168</xdr:rowOff>
    </xdr:from>
    <xdr:to>
      <xdr:col>116</xdr:col>
      <xdr:colOff>114300</xdr:colOff>
      <xdr:row>59</xdr:row>
      <xdr:rowOff>18318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3095</xdr:rowOff>
    </xdr:from>
    <xdr:ext cx="313932"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9471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88123</xdr:rowOff>
    </xdr:from>
    <xdr:to>
      <xdr:col>112</xdr:col>
      <xdr:colOff>38100</xdr:colOff>
      <xdr:row>59</xdr:row>
      <xdr:rowOff>18273</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100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9400</xdr:rowOff>
    </xdr:from>
    <xdr:ext cx="313932"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166333" y="10124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87963</xdr:rowOff>
    </xdr:from>
    <xdr:to>
      <xdr:col>107</xdr:col>
      <xdr:colOff>101600</xdr:colOff>
      <xdr:row>59</xdr:row>
      <xdr:rowOff>18113</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100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9240</xdr:rowOff>
    </xdr:from>
    <xdr:ext cx="313932"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277333" y="101247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88192</xdr:rowOff>
    </xdr:from>
    <xdr:to>
      <xdr:col>102</xdr:col>
      <xdr:colOff>165100</xdr:colOff>
      <xdr:row>59</xdr:row>
      <xdr:rowOff>18342</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1003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9469</xdr:rowOff>
    </xdr:from>
    <xdr:ext cx="313932"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88333" y="101250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88100</xdr:rowOff>
    </xdr:from>
    <xdr:to>
      <xdr:col>98</xdr:col>
      <xdr:colOff>38100</xdr:colOff>
      <xdr:row>59</xdr:row>
      <xdr:rowOff>18250</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100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9377</xdr:rowOff>
    </xdr:from>
    <xdr:ext cx="31393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99333" y="10124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29727</xdr:rowOff>
    </xdr:from>
    <xdr:to>
      <xdr:col>116</xdr:col>
      <xdr:colOff>63500</xdr:colOff>
      <xdr:row>76</xdr:row>
      <xdr:rowOff>60801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3059927"/>
          <a:ext cx="838200" cy="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60801</xdr:rowOff>
    </xdr:from>
    <xdr:to>
      <xdr:col>111</xdr:col>
      <xdr:colOff>177800</xdr:colOff>
      <xdr:row>76</xdr:row>
      <xdr:rowOff>87367</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20434300" y="13091001"/>
          <a:ext cx="889000" cy="2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86273</xdr:rowOff>
    </xdr:from>
    <xdr:to>
      <xdr:col>107</xdr:col>
      <xdr:colOff>50800</xdr:colOff>
      <xdr:row>76</xdr:row>
      <xdr:rowOff>87367</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9545300" y="12945023"/>
          <a:ext cx="889000" cy="17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86273</xdr:rowOff>
    </xdr:from>
    <xdr:to>
      <xdr:col>102</xdr:col>
      <xdr:colOff>114300</xdr:colOff>
      <xdr:row>75</xdr:row>
      <xdr:rowOff>103516</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656300" y="12945023"/>
          <a:ext cx="889000" cy="1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300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128804</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298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10001</xdr:rowOff>
    </xdr:from>
    <xdr:to>
      <xdr:col>112</xdr:col>
      <xdr:colOff>38100</xdr:colOff>
      <xdr:row>76</xdr:row>
      <xdr:rowOff>111601</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30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102728</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31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36567</xdr:rowOff>
    </xdr:from>
    <xdr:to>
      <xdr:col>107</xdr:col>
      <xdr:colOff>101600</xdr:colOff>
      <xdr:row>76</xdr:row>
      <xdr:rowOff>138167</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306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129294</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315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35473</xdr:rowOff>
    </xdr:from>
    <xdr:to>
      <xdr:col>102</xdr:col>
      <xdr:colOff>165100</xdr:colOff>
      <xdr:row>75</xdr:row>
      <xdr:rowOff>137073</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289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153600</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266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52716</xdr:rowOff>
    </xdr:from>
    <xdr:to>
      <xdr:col>98</xdr:col>
      <xdr:colOff>38100</xdr:colOff>
      <xdr:row>75</xdr:row>
      <xdr:rowOff>154316</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291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145443</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300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性質別の決算額を各年度の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日の人口（例：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年度決算額を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日現在人口で割る。）で割って、それぞれの値を算出している。人口は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633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人減少し、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649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人減少した。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全体の歳出決算総額は、前年度と比べて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162,430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しており、歳出総額における住民一人当たりの値は、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599,524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618,613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758,807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675,701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697,209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特別定額給付金給付事業により歳出額が特に大きかった</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年度を除けば徐々に増加している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住民一人当たりの性質別歳出で類似団体平均より高くなっているものは人件費、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補助費等、公債費である。人件費は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年まで行っていた職員給与</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％削減の取りやめにより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年度以降上昇傾向にあったが、人件費総額が減少したことにより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年度は減少に転じた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物件費は光熱水費や燃料費及び委託料の増等により増加し、類似団体平均を上回った。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は病院事業特別会計への繰出金の増等により増加した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前年度と比較して減少したものの依然として類似団体平均を上回っており、新学校給食センター建設事業等の公債費負担が控えていることから今後増加していく見込みである。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新規発行抑制などの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取り組みを続け、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財政健全化に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努める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普通建設事業費については、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新学校給食センター建設事業や奈良サテライトオフィスうだ整備事業等により前年度と比較して増加した。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27,941
27,644
247.50
20,009,006
19,480,722
465,604
11,085,459
22,939,459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128841</xdr:rowOff>
    </xdr:from>
    <xdr:to>
      <xdr:col>24</xdr:col>
      <xdr:colOff>63500</xdr:colOff>
      <xdr:row>35</xdr:row>
      <xdr:rowOff>146939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29591"/>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128841</xdr:rowOff>
    </xdr:from>
    <xdr:to>
      <xdr:col>19</xdr:col>
      <xdr:colOff>177800</xdr:colOff>
      <xdr:row>36</xdr:row>
      <xdr:rowOff>67120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29591"/>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159322</xdr:rowOff>
    </xdr:from>
    <xdr:to>
      <xdr:col>15</xdr:col>
      <xdr:colOff>50800</xdr:colOff>
      <xdr:row>36</xdr:row>
      <xdr:rowOff>67120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60072"/>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159322</xdr:rowOff>
    </xdr:from>
    <xdr:to>
      <xdr:col>10</xdr:col>
      <xdr:colOff>114300</xdr:colOff>
      <xdr:row>36</xdr:row>
      <xdr:rowOff>58547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60072"/>
          <a:ext cx="889000" cy="7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96139</xdr:rowOff>
    </xdr:from>
    <xdr:to>
      <xdr:col>24</xdr:col>
      <xdr:colOff>114300</xdr:colOff>
      <xdr:row>36</xdr:row>
      <xdr:rowOff>26289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74566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78041</xdr:rowOff>
    </xdr:from>
    <xdr:to>
      <xdr:col>20</xdr:col>
      <xdr:colOff>38100</xdr:colOff>
      <xdr:row>36</xdr:row>
      <xdr:rowOff>8191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24718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5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16320</xdr:rowOff>
    </xdr:from>
    <xdr:to>
      <xdr:col>15</xdr:col>
      <xdr:colOff>101600</xdr:colOff>
      <xdr:row>36</xdr:row>
      <xdr:rowOff>117920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8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109047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8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108522</xdr:rowOff>
    </xdr:from>
    <xdr:to>
      <xdr:col>10</xdr:col>
      <xdr:colOff>165100</xdr:colOff>
      <xdr:row>36</xdr:row>
      <xdr:rowOff>38672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29799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0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7747</xdr:rowOff>
    </xdr:from>
    <xdr:to>
      <xdr:col>6</xdr:col>
      <xdr:colOff>38100</xdr:colOff>
      <xdr:row>36</xdr:row>
      <xdr:rowOff>109347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100474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156737</xdr:rowOff>
    </xdr:from>
    <xdr:to>
      <xdr:col>24</xdr:col>
      <xdr:colOff>63500</xdr:colOff>
      <xdr:row>58</xdr:row>
      <xdr:rowOff>159415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100837"/>
          <a:ext cx="8382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56726</xdr:rowOff>
    </xdr:from>
    <xdr:to>
      <xdr:col>19</xdr:col>
      <xdr:colOff>177800</xdr:colOff>
      <xdr:row>58</xdr:row>
      <xdr:rowOff>159415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00826"/>
          <a:ext cx="889000" cy="10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56726</xdr:rowOff>
    </xdr:from>
    <xdr:to>
      <xdr:col>15</xdr:col>
      <xdr:colOff>50800</xdr:colOff>
      <xdr:row>59</xdr:row>
      <xdr:rowOff>7750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00826"/>
          <a:ext cx="889000" cy="12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5047</xdr:rowOff>
    </xdr:from>
    <xdr:to>
      <xdr:col>10</xdr:col>
      <xdr:colOff>114300</xdr:colOff>
      <xdr:row>59</xdr:row>
      <xdr:rowOff>7750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20597"/>
          <a:ext cx="889000" cy="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105937</xdr:rowOff>
    </xdr:from>
    <xdr:to>
      <xdr:col>24</xdr:col>
      <xdr:colOff>114300</xdr:colOff>
      <xdr:row>59</xdr:row>
      <xdr:rowOff>36087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108615</xdr:rowOff>
    </xdr:from>
    <xdr:to>
      <xdr:col>20</xdr:col>
      <xdr:colOff>38100</xdr:colOff>
      <xdr:row>59</xdr:row>
      <xdr:rowOff>38765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5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29892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4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5926</xdr:rowOff>
    </xdr:from>
    <xdr:to>
      <xdr:col>15</xdr:col>
      <xdr:colOff>101600</xdr:colOff>
      <xdr:row>58</xdr:row>
      <xdr:rowOff>107526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98653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4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128400</xdr:rowOff>
    </xdr:from>
    <xdr:to>
      <xdr:col>10</xdr:col>
      <xdr:colOff>165100</xdr:colOff>
      <xdr:row>59</xdr:row>
      <xdr:rowOff>58550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7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49677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6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125697</xdr:rowOff>
    </xdr:from>
    <xdr:to>
      <xdr:col>6</xdr:col>
      <xdr:colOff>38100</xdr:colOff>
      <xdr:row>59</xdr:row>
      <xdr:rowOff>55847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6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46974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22099</xdr:rowOff>
    </xdr:from>
    <xdr:to>
      <xdr:col>24</xdr:col>
      <xdr:colOff>63500</xdr:colOff>
      <xdr:row>76</xdr:row>
      <xdr:rowOff>34782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52299"/>
          <a:ext cx="838200" cy="1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22099</xdr:rowOff>
    </xdr:from>
    <xdr:to>
      <xdr:col>19</xdr:col>
      <xdr:colOff>177800</xdr:colOff>
      <xdr:row>76</xdr:row>
      <xdr:rowOff>29862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52299"/>
          <a:ext cx="889000" cy="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29862</xdr:rowOff>
    </xdr:from>
    <xdr:to>
      <xdr:col>15</xdr:col>
      <xdr:colOff>50800</xdr:colOff>
      <xdr:row>76</xdr:row>
      <xdr:rowOff>157581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60062"/>
          <a:ext cx="889000" cy="12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157581</xdr:rowOff>
    </xdr:from>
    <xdr:to>
      <xdr:col>10</xdr:col>
      <xdr:colOff>114300</xdr:colOff>
      <xdr:row>77</xdr:row>
      <xdr:rowOff>33894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87781"/>
          <a:ext cx="889000" cy="4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155432</xdr:rowOff>
    </xdr:from>
    <xdr:to>
      <xdr:col>24</xdr:col>
      <xdr:colOff>114300</xdr:colOff>
      <xdr:row>76</xdr:row>
      <xdr:rowOff>85582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1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133859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9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142749</xdr:rowOff>
    </xdr:from>
    <xdr:to>
      <xdr:col>20</xdr:col>
      <xdr:colOff>38100</xdr:colOff>
      <xdr:row>76</xdr:row>
      <xdr:rowOff>72898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014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64026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9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150512</xdr:rowOff>
    </xdr:from>
    <xdr:to>
      <xdr:col>15</xdr:col>
      <xdr:colOff>101600</xdr:colOff>
      <xdr:row>76</xdr:row>
      <xdr:rowOff>80662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97190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8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106781</xdr:rowOff>
    </xdr:from>
    <xdr:to>
      <xdr:col>10</xdr:col>
      <xdr:colOff>165100</xdr:colOff>
      <xdr:row>77</xdr:row>
      <xdr:rowOff>36931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28058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154544</xdr:rowOff>
    </xdr:from>
    <xdr:to>
      <xdr:col>6</xdr:col>
      <xdr:colOff>38100</xdr:colOff>
      <xdr:row>77</xdr:row>
      <xdr:rowOff>84694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75821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7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140160</xdr:rowOff>
    </xdr:from>
    <xdr:to>
      <xdr:col>24</xdr:col>
      <xdr:colOff>63500</xdr:colOff>
      <xdr:row>98</xdr:row>
      <xdr:rowOff>13311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70810"/>
          <a:ext cx="838200" cy="4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13311</xdr:rowOff>
    </xdr:from>
    <xdr:to>
      <xdr:col>19</xdr:col>
      <xdr:colOff>177800</xdr:colOff>
      <xdr:row>98</xdr:row>
      <xdr:rowOff>71734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15411"/>
          <a:ext cx="889000" cy="5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71734</xdr:rowOff>
    </xdr:from>
    <xdr:to>
      <xdr:col>15</xdr:col>
      <xdr:colOff>50800</xdr:colOff>
      <xdr:row>98</xdr:row>
      <xdr:rowOff>91103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73834"/>
          <a:ext cx="889000" cy="1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88960</xdr:rowOff>
    </xdr:from>
    <xdr:to>
      <xdr:col>10</xdr:col>
      <xdr:colOff>114300</xdr:colOff>
      <xdr:row>98</xdr:row>
      <xdr:rowOff>91103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91060"/>
          <a:ext cx="889000" cy="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89360</xdr:rowOff>
    </xdr:from>
    <xdr:to>
      <xdr:col>24</xdr:col>
      <xdr:colOff>114300</xdr:colOff>
      <xdr:row>98</xdr:row>
      <xdr:rowOff>19510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112237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7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133961</xdr:rowOff>
    </xdr:from>
    <xdr:to>
      <xdr:col>20</xdr:col>
      <xdr:colOff>38100</xdr:colOff>
      <xdr:row>98</xdr:row>
      <xdr:rowOff>64111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6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80638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20934</xdr:rowOff>
    </xdr:from>
    <xdr:to>
      <xdr:col>15</xdr:col>
      <xdr:colOff>101600</xdr:colOff>
      <xdr:row>98</xdr:row>
      <xdr:rowOff>122534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2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139061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9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40303</xdr:rowOff>
    </xdr:from>
    <xdr:to>
      <xdr:col>10</xdr:col>
      <xdr:colOff>165100</xdr:colOff>
      <xdr:row>98</xdr:row>
      <xdr:rowOff>141903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4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133030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3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38160</xdr:rowOff>
    </xdr:from>
    <xdr:to>
      <xdr:col>6</xdr:col>
      <xdr:colOff>38100</xdr:colOff>
      <xdr:row>98</xdr:row>
      <xdr:rowOff>139760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4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156287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1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7765</xdr:rowOff>
    </xdr:from>
    <xdr:to>
      <xdr:col>45</xdr:col>
      <xdr:colOff>177800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94315"/>
          <a:ext cx="889000" cy="9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7765</xdr:rowOff>
    </xdr:from>
    <xdr:to>
      <xdr:col>41</xdr:col>
      <xdr:colOff>50800</xdr:colOff>
      <xdr:row>39</xdr:row>
      <xdr:rowOff>9724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94315"/>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128415</xdr:rowOff>
    </xdr:from>
    <xdr:to>
      <xdr:col>41</xdr:col>
      <xdr:colOff>101600</xdr:colOff>
      <xdr:row>39</xdr:row>
      <xdr:rowOff>58565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49692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36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130374</xdr:rowOff>
    </xdr:from>
    <xdr:to>
      <xdr:col>36</xdr:col>
      <xdr:colOff>165100</xdr:colOff>
      <xdr:row>39</xdr:row>
      <xdr:rowOff>60524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51651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38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19206</xdr:rowOff>
    </xdr:from>
    <xdr:to>
      <xdr:col>55</xdr:col>
      <xdr:colOff>0</xdr:colOff>
      <xdr:row>58</xdr:row>
      <xdr:rowOff>60778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963306"/>
          <a:ext cx="838200" cy="4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2551</xdr:rowOff>
    </xdr:from>
    <xdr:to>
      <xdr:col>50</xdr:col>
      <xdr:colOff>114300</xdr:colOff>
      <xdr:row>58</xdr:row>
      <xdr:rowOff>60778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946651"/>
          <a:ext cx="889000" cy="5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2551</xdr:rowOff>
    </xdr:from>
    <xdr:to>
      <xdr:col>45</xdr:col>
      <xdr:colOff>177800</xdr:colOff>
      <xdr:row>58</xdr:row>
      <xdr:rowOff>78511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946651"/>
          <a:ext cx="889000" cy="7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78511</xdr:rowOff>
    </xdr:from>
    <xdr:to>
      <xdr:col>41</xdr:col>
      <xdr:colOff>50800</xdr:colOff>
      <xdr:row>58</xdr:row>
      <xdr:rowOff>125461</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10022611"/>
          <a:ext cx="889000" cy="4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139856</xdr:rowOff>
    </xdr:from>
    <xdr:to>
      <xdr:col>55</xdr:col>
      <xdr:colOff>50800</xdr:colOff>
      <xdr:row>58</xdr:row>
      <xdr:rowOff>70006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1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118283</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89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9978</xdr:rowOff>
    </xdr:from>
    <xdr:to>
      <xdr:col>50</xdr:col>
      <xdr:colOff>165100</xdr:colOff>
      <xdr:row>58</xdr:row>
      <xdr:rowOff>111578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5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102705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1004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123201</xdr:rowOff>
    </xdr:from>
    <xdr:to>
      <xdr:col>46</xdr:col>
      <xdr:colOff>38100</xdr:colOff>
      <xdr:row>58</xdr:row>
      <xdr:rowOff>53351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89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44478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9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27711</xdr:rowOff>
    </xdr:from>
    <xdr:to>
      <xdr:col>41</xdr:col>
      <xdr:colOff>101600</xdr:colOff>
      <xdr:row>58</xdr:row>
      <xdr:rowOff>129311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7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120438</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1006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74661</xdr:rowOff>
    </xdr:from>
    <xdr:to>
      <xdr:col>36</xdr:col>
      <xdr:colOff>165100</xdr:colOff>
      <xdr:row>59</xdr:row>
      <xdr:rowOff>4811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1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167388</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101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161669</xdr:rowOff>
    </xdr:from>
    <xdr:to>
      <xdr:col>55</xdr:col>
      <xdr:colOff>0</xdr:colOff>
      <xdr:row>78</xdr:row>
      <xdr:rowOff>29387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363319"/>
          <a:ext cx="838200" cy="3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15154</xdr:rowOff>
    </xdr:from>
    <xdr:to>
      <xdr:col>50</xdr:col>
      <xdr:colOff>114300</xdr:colOff>
      <xdr:row>78</xdr:row>
      <xdr:rowOff>29387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388254"/>
          <a:ext cx="889000" cy="1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15154</xdr:rowOff>
    </xdr:from>
    <xdr:to>
      <xdr:col>45</xdr:col>
      <xdr:colOff>177800</xdr:colOff>
      <xdr:row>78</xdr:row>
      <xdr:rowOff>49436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88254"/>
          <a:ext cx="889000" cy="3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49436</xdr:rowOff>
    </xdr:from>
    <xdr:to>
      <xdr:col>41</xdr:col>
      <xdr:colOff>50800</xdr:colOff>
      <xdr:row>78</xdr:row>
      <xdr:rowOff>58826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22536"/>
          <a:ext cx="889000" cy="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110869</xdr:rowOff>
    </xdr:from>
    <xdr:to>
      <xdr:col>55</xdr:col>
      <xdr:colOff>50800</xdr:colOff>
      <xdr:row>78</xdr:row>
      <xdr:rowOff>41019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1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133746</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6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150037</xdr:rowOff>
    </xdr:from>
    <xdr:to>
      <xdr:col>50</xdr:col>
      <xdr:colOff>165100</xdr:colOff>
      <xdr:row>78</xdr:row>
      <xdr:rowOff>80187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71314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4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135804</xdr:rowOff>
    </xdr:from>
    <xdr:to>
      <xdr:col>46</xdr:col>
      <xdr:colOff>38100</xdr:colOff>
      <xdr:row>78</xdr:row>
      <xdr:rowOff>65954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3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57081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3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170086</xdr:rowOff>
    </xdr:from>
    <xdr:to>
      <xdr:col>41</xdr:col>
      <xdr:colOff>101600</xdr:colOff>
      <xdr:row>78</xdr:row>
      <xdr:rowOff>100236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91363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6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8026</xdr:rowOff>
    </xdr:from>
    <xdr:to>
      <xdr:col>36</xdr:col>
      <xdr:colOff>165100</xdr:colOff>
      <xdr:row>78</xdr:row>
      <xdr:rowOff>109626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100753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47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10216</xdr:rowOff>
    </xdr:from>
    <xdr:to>
      <xdr:col>55</xdr:col>
      <xdr:colOff>0</xdr:colOff>
      <xdr:row>97</xdr:row>
      <xdr:rowOff>42307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640866"/>
          <a:ext cx="838200" cy="3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10216</xdr:rowOff>
    </xdr:from>
    <xdr:to>
      <xdr:col>50</xdr:col>
      <xdr:colOff>114300</xdr:colOff>
      <xdr:row>97</xdr:row>
      <xdr:rowOff>24219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640866"/>
          <a:ext cx="889000" cy="1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151416</xdr:rowOff>
    </xdr:from>
    <xdr:to>
      <xdr:col>45</xdr:col>
      <xdr:colOff>177800</xdr:colOff>
      <xdr:row>97</xdr:row>
      <xdr:rowOff>24219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610616"/>
          <a:ext cx="889000" cy="4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151416</xdr:rowOff>
    </xdr:from>
    <xdr:to>
      <xdr:col>41</xdr:col>
      <xdr:colOff>50800</xdr:colOff>
      <xdr:row>97</xdr:row>
      <xdr:rowOff>2702</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610616"/>
          <a:ext cx="889000" cy="2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162957</xdr:rowOff>
    </xdr:from>
    <xdr:to>
      <xdr:col>55</xdr:col>
      <xdr:colOff>50800</xdr:colOff>
      <xdr:row>97</xdr:row>
      <xdr:rowOff>93107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62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141384</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60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130866</xdr:rowOff>
    </xdr:from>
    <xdr:to>
      <xdr:col>50</xdr:col>
      <xdr:colOff>165100</xdr:colOff>
      <xdr:row>97</xdr:row>
      <xdr:rowOff>61016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59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52143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68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144869</xdr:rowOff>
    </xdr:from>
    <xdr:to>
      <xdr:col>46</xdr:col>
      <xdr:colOff>38100</xdr:colOff>
      <xdr:row>97</xdr:row>
      <xdr:rowOff>75019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6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66146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69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100616</xdr:rowOff>
    </xdr:from>
    <xdr:to>
      <xdr:col>41</xdr:col>
      <xdr:colOff>101600</xdr:colOff>
      <xdr:row>97</xdr:row>
      <xdr:rowOff>30766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55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21893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65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123352</xdr:rowOff>
    </xdr:from>
    <xdr:to>
      <xdr:col>36</xdr:col>
      <xdr:colOff>165100</xdr:colOff>
      <xdr:row>97</xdr:row>
      <xdr:rowOff>53502</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58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44629</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6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101181</xdr:rowOff>
    </xdr:from>
    <xdr:to>
      <xdr:col>85</xdr:col>
      <xdr:colOff>127000</xdr:colOff>
      <xdr:row>34</xdr:row>
      <xdr:rowOff>105677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5930481"/>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101181</xdr:rowOff>
    </xdr:from>
    <xdr:to>
      <xdr:col>81</xdr:col>
      <xdr:colOff>50800</xdr:colOff>
      <xdr:row>34</xdr:row>
      <xdr:rowOff>106115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5930481"/>
          <a:ext cx="8890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106115</xdr:rowOff>
    </xdr:from>
    <xdr:to>
      <xdr:col>76</xdr:col>
      <xdr:colOff>114300</xdr:colOff>
      <xdr:row>34</xdr:row>
      <xdr:rowOff>146425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5935415"/>
          <a:ext cx="889000" cy="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141338</xdr:rowOff>
    </xdr:from>
    <xdr:to>
      <xdr:col>71</xdr:col>
      <xdr:colOff>177800</xdr:colOff>
      <xdr:row>34</xdr:row>
      <xdr:rowOff>146425</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5970638"/>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54877</xdr:rowOff>
    </xdr:from>
    <xdr:to>
      <xdr:col>85</xdr:col>
      <xdr:colOff>177800</xdr:colOff>
      <xdr:row>34</xdr:row>
      <xdr:rowOff>156477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588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77754</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73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50381</xdr:rowOff>
    </xdr:from>
    <xdr:to>
      <xdr:col>81</xdr:col>
      <xdr:colOff>101600</xdr:colOff>
      <xdr:row>34</xdr:row>
      <xdr:rowOff>151981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587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168508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55315</xdr:rowOff>
    </xdr:from>
    <xdr:to>
      <xdr:col>76</xdr:col>
      <xdr:colOff>165100</xdr:colOff>
      <xdr:row>34</xdr:row>
      <xdr:rowOff>156915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88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1992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65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95625</xdr:rowOff>
    </xdr:from>
    <xdr:to>
      <xdr:col>72</xdr:col>
      <xdr:colOff>38100</xdr:colOff>
      <xdr:row>35</xdr:row>
      <xdr:rowOff>25775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592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42302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70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90538</xdr:rowOff>
    </xdr:from>
    <xdr:to>
      <xdr:col>67</xdr:col>
      <xdr:colOff>101600</xdr:colOff>
      <xdr:row>35</xdr:row>
      <xdr:rowOff>20688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591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37215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6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147066</xdr:rowOff>
    </xdr:from>
    <xdr:to>
      <xdr:col>85</xdr:col>
      <xdr:colOff>127000</xdr:colOff>
      <xdr:row>57</xdr:row>
      <xdr:rowOff>23685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748266"/>
          <a:ext cx="838200" cy="4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93942</xdr:rowOff>
    </xdr:from>
    <xdr:to>
      <xdr:col>81</xdr:col>
      <xdr:colOff>50800</xdr:colOff>
      <xdr:row>57</xdr:row>
      <xdr:rowOff>23685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695142"/>
          <a:ext cx="889000" cy="10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93942</xdr:rowOff>
    </xdr:from>
    <xdr:to>
      <xdr:col>76</xdr:col>
      <xdr:colOff>114300</xdr:colOff>
      <xdr:row>56</xdr:row>
      <xdr:rowOff>104242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695142"/>
          <a:ext cx="889000" cy="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104242</xdr:rowOff>
    </xdr:from>
    <xdr:to>
      <xdr:col>71</xdr:col>
      <xdr:colOff>177800</xdr:colOff>
      <xdr:row>57</xdr:row>
      <xdr:rowOff>76518</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705442"/>
          <a:ext cx="889000" cy="14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96266</xdr:rowOff>
    </xdr:from>
    <xdr:to>
      <xdr:col>85</xdr:col>
      <xdr:colOff>177800</xdr:colOff>
      <xdr:row>57</xdr:row>
      <xdr:rowOff>26416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69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74693</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67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144335</xdr:rowOff>
    </xdr:from>
    <xdr:to>
      <xdr:col>81</xdr:col>
      <xdr:colOff>101600</xdr:colOff>
      <xdr:row>57</xdr:row>
      <xdr:rowOff>74485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7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65612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83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43142</xdr:rowOff>
    </xdr:from>
    <xdr:to>
      <xdr:col>76</xdr:col>
      <xdr:colOff>165100</xdr:colOff>
      <xdr:row>56</xdr:row>
      <xdr:rowOff>144742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64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135869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73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53442</xdr:rowOff>
    </xdr:from>
    <xdr:to>
      <xdr:col>72</xdr:col>
      <xdr:colOff>38100</xdr:colOff>
      <xdr:row>56</xdr:row>
      <xdr:rowOff>155042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65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146169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74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25718</xdr:rowOff>
    </xdr:from>
    <xdr:to>
      <xdr:col>67</xdr:col>
      <xdr:colOff>101600</xdr:colOff>
      <xdr:row>57</xdr:row>
      <xdr:rowOff>127318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79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118445</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89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49354</xdr:rowOff>
    </xdr:from>
    <xdr:to>
      <xdr:col>85</xdr:col>
      <xdr:colOff>127000</xdr:colOff>
      <xdr:row>79</xdr:row>
      <xdr:rowOff>65993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93904"/>
          <a:ext cx="838200" cy="1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24975</xdr:rowOff>
    </xdr:from>
    <xdr:to>
      <xdr:col>81</xdr:col>
      <xdr:colOff>50800</xdr:colOff>
      <xdr:row>79</xdr:row>
      <xdr:rowOff>49354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69525"/>
          <a:ext cx="889000" cy="2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83660</xdr:rowOff>
    </xdr:from>
    <xdr:to>
      <xdr:col>76</xdr:col>
      <xdr:colOff>114300</xdr:colOff>
      <xdr:row>79</xdr:row>
      <xdr:rowOff>24975</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456760"/>
          <a:ext cx="889000" cy="1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130882</xdr:rowOff>
    </xdr:from>
    <xdr:to>
      <xdr:col>71</xdr:col>
      <xdr:colOff>177800</xdr:colOff>
      <xdr:row>78</xdr:row>
      <xdr:rowOff>83660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161082"/>
          <a:ext cx="889000" cy="29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147060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5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163503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15193</xdr:rowOff>
    </xdr:from>
    <xdr:to>
      <xdr:col>85</xdr:col>
      <xdr:colOff>177800</xdr:colOff>
      <xdr:row>79</xdr:row>
      <xdr:rowOff>116793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5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101570</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7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170004</xdr:rowOff>
    </xdr:from>
    <xdr:to>
      <xdr:col>81</xdr:col>
      <xdr:colOff>101600</xdr:colOff>
      <xdr:row>79</xdr:row>
      <xdr:rowOff>100154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4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91281</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63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145625</xdr:rowOff>
    </xdr:from>
    <xdr:to>
      <xdr:col>76</xdr:col>
      <xdr:colOff>165100</xdr:colOff>
      <xdr:row>79</xdr:row>
      <xdr:rowOff>75775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1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66902</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61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32860</xdr:rowOff>
    </xdr:from>
    <xdr:to>
      <xdr:col>72</xdr:col>
      <xdr:colOff>38100</xdr:colOff>
      <xdr:row>78</xdr:row>
      <xdr:rowOff>134460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150987</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36111" y="1318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80082</xdr:rowOff>
    </xdr:from>
    <xdr:to>
      <xdr:col>67</xdr:col>
      <xdr:colOff>101600</xdr:colOff>
      <xdr:row>77</xdr:row>
      <xdr:rowOff>10232</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11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26760</xdr:rowOff>
    </xdr:from>
    <xdr:ext cx="534377"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47111" y="1288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139475</xdr:rowOff>
    </xdr:from>
    <xdr:to>
      <xdr:col>85</xdr:col>
      <xdr:colOff>127000</xdr:colOff>
      <xdr:row>97</xdr:row>
      <xdr:rowOff>150213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5481300" y="16770125"/>
          <a:ext cx="838200" cy="1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139475</xdr:rowOff>
    </xdr:from>
    <xdr:to>
      <xdr:col>81</xdr:col>
      <xdr:colOff>50800</xdr:colOff>
      <xdr:row>97</xdr:row>
      <xdr:rowOff>163178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770125"/>
          <a:ext cx="889000" cy="2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126154</xdr:rowOff>
    </xdr:from>
    <xdr:to>
      <xdr:col>76</xdr:col>
      <xdr:colOff>114300</xdr:colOff>
      <xdr:row>97</xdr:row>
      <xdr:rowOff>163178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703300" y="16756804"/>
          <a:ext cx="889000" cy="3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126154</xdr:rowOff>
    </xdr:from>
    <xdr:to>
      <xdr:col>71</xdr:col>
      <xdr:colOff>177800</xdr:colOff>
      <xdr:row>97</xdr:row>
      <xdr:rowOff>157851</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756804"/>
          <a:ext cx="889000" cy="3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99413</xdr:rowOff>
    </xdr:from>
    <xdr:to>
      <xdr:col>85</xdr:col>
      <xdr:colOff>177800</xdr:colOff>
      <xdr:row>98</xdr:row>
      <xdr:rowOff>29563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73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122290</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58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88675</xdr:rowOff>
    </xdr:from>
    <xdr:to>
      <xdr:col>81</xdr:col>
      <xdr:colOff>101600</xdr:colOff>
      <xdr:row>98</xdr:row>
      <xdr:rowOff>18825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7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35352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49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112378</xdr:rowOff>
    </xdr:from>
    <xdr:to>
      <xdr:col>76</xdr:col>
      <xdr:colOff>165100</xdr:colOff>
      <xdr:row>98</xdr:row>
      <xdr:rowOff>42528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7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59055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51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75354</xdr:rowOff>
    </xdr:from>
    <xdr:to>
      <xdr:col>72</xdr:col>
      <xdr:colOff>38100</xdr:colOff>
      <xdr:row>98</xdr:row>
      <xdr:rowOff>5504</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70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22031</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48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107051</xdr:rowOff>
    </xdr:from>
    <xdr:to>
      <xdr:col>67</xdr:col>
      <xdr:colOff>101600</xdr:colOff>
      <xdr:row>98</xdr:row>
      <xdr:rowOff>37201</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73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53728</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51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目的別</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の決算額を各年度の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日の人口（例：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年度決算額を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日現在人口で割る。）で割って、それぞれの値を算出している。人口は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633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人減少し、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649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人減少した。</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全体の歳出決算総額は、前年度と比べて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162,430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千円増加しており、歳出総額における住民一人当たりの値は、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599,524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618,613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758,807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675,701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697,209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千円と、特別定額給付金給付事業により歳出額が特に大きかった</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を除けば徐々に増加している。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住民一人当たりの目的別歳出で類似団体平均より高くなっているものは衛生費、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商工費、</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消防費、公債費である。衛生費は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宇陀衛生一部事務組合負担金や病院事業特別会計繰出金の増等により増加した。商工費は奈良サテライトオフィスうだ整備事業等により増加し、類似団体平均を上回った。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消防費は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消防機庫整備事業の減等により歳出額は下がったものの、広域消防組合への負担金が大きく、類似団体平均を大きく上回る状態が続いている。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公債費は前年度と比較して減少したものの依然として類似団体平均を上回って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類似団体平均を下回っているものの、新学校給食センター建設事業の増等により、住民一人当たりの額は増加した。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老朽化した各施設改修や維持管理費等の増が見込まれることから、行政改革を含め事業の取捨選択を行い、各目的への経費配分を適正に行っていく。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実質収支額は継続して黒字を確保しており、実質単年度収支についても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以降黒字となっている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年度においては財政調整基金の取崩しを行わなかったが、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年度は前年度に引き続き積立て（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百万円）を行いつつもほぼ同額の取崩し（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百万円）を行ったことなどから実質単年度収支額が減少し、標準財政規模比は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各施設改修等により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歳出額の増が見込まれることから、第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次宇陀市行政改革大綱に基づいて行財政改革に取り組み、持続可能な財政運営の確立に努める。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赤字となっている事業会計は、住宅新築資金等貸付事業特別会計である。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住宅新築資金等貸付事業特別会計については、合併以前に公住債を財源に運営されていたもので、現在は新規貸付を行わずに、元利償還を行っていることから、年々起債残高は減少しているものの貸付先からの償還の一部で滞納が生じているため、毎年赤字が発生している状況にある。現在は、奈良県住宅新築資金等貸付金回収管理組合において、貸付金の回収事務を行っているが、回収業務が滞りなく進められるよう努力し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また、左表においてその他会計に含まれる保養センター事業特別会計については、市直営で実施している観光事業で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S56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年の開設以来事業規模を拡大していたが、近隣での類似施設の整備や施設の老朽化などが要因となり年々累積赤字が拡大していった。そのため民間事業者による指定管理者制度を導入し、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年度から運営全般を指定管理者に委託して事業を実施するとともに、それまで勤務していた職員を普通会計に引き上げて事業を行い、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年度までに赤字を解消する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保養センター事業特別会計経営健全化計画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を策定した。計画に沿って赤字解消を進めてきた結果、計画では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年度での赤字解消を目指していたが、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年前倒しで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年度に目標を達成した。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土地取得事業特別会計は令和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年度末をもって廃止となった。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市全体として特別会計の安定運営に向けて推進するよう努める。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は満期一括償還があったため元利償還金が大きくなっている。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の台風被害による災害復旧事業債の元金償還が開始されたこと等により、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と比較して元利償還金が増加した。公営企業債の元利償還金に対する繰入金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、病院事業特別会計における建設改良に要した経費への公営企業債借入金について元金償還が開始となるものがあったこと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等から増加している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年度は公営企業債の元利償還金に対する繰入金は継続して高い数値となっているものの、元利償還金は減少した。これは、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年度は繰上償還が無かったこと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年度に発行した消防施設整備事業等に係る過疎対策事業債の償還が終了したこと等が主な要因である。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次宇陀市行政改革に基づき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地方債の新規発行抑制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医療機器の購入財源として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年度に発行したミニ市場公募債に係る積立分（当初発行額</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28,300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減債基金積立相当額の積立ルールにより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年償還で毎年度の積立額を発行額の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で設定している。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合併以後、地方債の新規発行の抑制により普通会計に係る地方債残高は年々減少している。組合等負担等見込額は奈良県広域消防組合によるものである。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将来負担比率は対前年度で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分母となる標準財政規模</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が減少したものの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、分子である地方債残高</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公営企業債等の償還に係る繰出見込額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等がそれ以上に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充当可能基金額については、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ふるさと応援</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の積みたて額（</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）が取崩し額（</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186</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百万円）を大きく上回ったこと等により前年度と比較して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今後、公営企業等も含めた公共施設等の老朽化対策が必要となってくることから、引き続き適正な基金及び公債費管理に取り組み、持続可能な財政運営に努める。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奈良県宇陀市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年度から基金全体の残高は増加し続けていたが、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年度に減少に転じた。財政調整基金の取り崩しが主な要因である。</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年度からは再び増加に転じ、</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増加の主な要因は、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ふるさと応援基金の積立て額（</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281</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百万円）が取崩し額（</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186</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百万円）を上回ったためである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前年度に引き続き基金残高は増となったものの、老朽化した施設の改修等が控えることから中長期的には減少していくと見込んでいる。今後も業務効率化により歳出削減を図るとともに、それぞれの基金の使途に沿った事業計画を立てて適切な基金管理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地域づくり推進基金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宇陀市の地域づくりの推進に要する経費の財源にできる。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新市まちづくり計画に示されている事業を推進するための基金。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ふるさと応援基金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：宇陀市に貢献したいと思う個人、団体等からの寄附金を財源として宇陀市の発展に資することを目的とする。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医療又は福祉の充実、観光の振興、教育の振興、歴史、文化の保存活用に関する事業を推進するための基金。</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地域づくり推進基金：過疎地域自立促進に向けた事業の財源等として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百万円積み立て、事業推進の財源として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235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百万円取崩した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ふるさと応援基金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：ふるさと寄附金を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百万円積み立て、事業推進の財源として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186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百万円を取崩したことにより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地域づくり推進基金：引き続き過疎地域の自立促進に向けた事業の財源として積み増ししていく。一方で新市まちづくりを推進するための</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財源として取り崩しも行うが、事業の取捨選択を行いながら計画的に行うこととする。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ふるさと応援基金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：現状は取り崩し額より積立額の方が多いため一時的に増加しているが、寄附者の意向に沿った事業の財源として</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充当していく。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善意により寄附された資金であるため、市の発展に資する事業を中心に活用していく。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その他の目的基金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：必要に応じて積み立て、取り崩しを行っていく。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年度は取崩しを行わなかったため大きく増となったが、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年度は積立て額（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百万円）とほぼ同額の取崩し（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百万円）を行ったため、前年度と比較すると微増にとどまった。人件費は減少したものの物件費等が増加したことが要因である。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決算剰余金の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を積み立てることとしており、適正とされている標準財政規模に対する基金残高割合</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維持しているものの、生産年齢人口の減少による税収の減等、今後厳しい財政状況が続くことが見込まれる。必要に応じて調整財源として取り崩しを行う。また、災害への備え等予期せぬ歳入不足を補う必要があるため、引き続き可能な限りの積み立て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百万円の取り崩しを行い、積み立ては基金利子分のみであったため、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地方債の償還計画を踏まえ、必要に応じて積み立てを行っていく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27,941
27,644
247.50
20,009,006
19,480,722
465,604
11,085,459
22,939,459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年度決算において、全国平均より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12.6</a:t>
          </a:r>
          <a:r>
            <a:rPr kumimoji="1" lang="ja-JP" altLang="en-US" sz="1100">
              <a:solidFill>
                <a:schemeClr val="tx1"/>
              </a:solidFill>
              <a:latin typeface="ＭＳ Ｐゴシック" panose="020B0600070205080204" pitchFamily="50" charset="-128"/>
              <a:ea typeface="ＭＳ Ｐゴシック" panose="020B0600070205080204" pitchFamily="50" charset="-128"/>
            </a:rPr>
            <a:t>％、類似団体平均より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12.7</a:t>
          </a:r>
          <a:r>
            <a:rPr kumimoji="1" lang="ja-JP" altLang="en-US" sz="1100">
              <a:solidFill>
                <a:schemeClr val="tx1"/>
              </a:solidFill>
              <a:latin typeface="ＭＳ Ｐゴシック" panose="020B0600070205080204" pitchFamily="50" charset="-128"/>
              <a:ea typeface="ＭＳ Ｐゴシック" panose="020B0600070205080204" pitchFamily="50" charset="-128"/>
            </a:rPr>
            <a:t>％、県平均より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8.8</a:t>
          </a:r>
          <a:r>
            <a:rPr kumimoji="1" lang="ja-JP" altLang="en-US" sz="1100">
              <a:solidFill>
                <a:schemeClr val="tx1"/>
              </a:solidFill>
              <a:latin typeface="ＭＳ Ｐゴシック" panose="020B0600070205080204" pitchFamily="50" charset="-128"/>
              <a:ea typeface="ＭＳ Ｐゴシック" panose="020B0600070205080204" pitchFamily="50" charset="-128"/>
            </a:rPr>
            <a:t>％高い割合となっている。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体育館や道路等、有形固定資産減価償却率の高い物が多いため、人口減少に合わせた公共施設の統廃合による資産更新費用の削減に努め、公共施設等総合管理計画・個別施設計画に基づき、施設の維持管理を適切に進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92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42228</xdr:rowOff>
    </xdr:from>
    <xdr:to>
      <xdr:col>23</xdr:col>
      <xdr:colOff>136525</xdr:colOff>
      <xdr:row>32</xdr:row>
      <xdr:rowOff>143828</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30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20655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278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22437</xdr:rowOff>
    </xdr:from>
    <xdr:to>
      <xdr:col>19</xdr:col>
      <xdr:colOff>187325</xdr:colOff>
      <xdr:row>32</xdr:row>
      <xdr:rowOff>124037</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2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73237</xdr:rowOff>
    </xdr:from>
    <xdr:to>
      <xdr:col>23</xdr:col>
      <xdr:colOff>85725</xdr:colOff>
      <xdr:row>32</xdr:row>
      <xdr:rowOff>93028</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331162"/>
          <a:ext cx="711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73342</xdr:rowOff>
    </xdr:from>
    <xdr:to>
      <xdr:col>7</xdr:col>
      <xdr:colOff>187325</xdr:colOff>
      <xdr:row>32</xdr:row>
      <xdr:rowOff>3492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1714500" y="61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58331</xdr:rowOff>
    </xdr:from>
    <xdr:ext cx="405111" cy="259045"/>
    <xdr:sp macro="" textlink="">
      <xdr:nvSpPr>
        <xdr:cNvPr id="86" name="n_1aveValue有形固定資産減価償却率">
          <a:extLst>
            <a:ext uri="{FF2B5EF4-FFF2-40B4-BE49-F238E27FC236}">
              <a16:creationId xmlns:a16="http://schemas.microsoft.com/office/drawing/2014/main" id="{00000000-0008-0000-0D00-000056000000}"/>
            </a:ext>
          </a:extLst>
        </xdr:cNvPr>
        <xdr:cNvSpPr txBox="1"/>
      </xdr:nvSpPr>
      <xdr:spPr>
        <a:xfrm>
          <a:off x="3836044" y="580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7" name="n_2aveValue有形固定資産減価償却率">
          <a:extLst>
            <a:ext uri="{FF2B5EF4-FFF2-40B4-BE49-F238E27FC236}">
              <a16:creationId xmlns:a16="http://schemas.microsoft.com/office/drawing/2014/main" id="{00000000-0008-0000-0D00-000057000000}"/>
            </a:ext>
          </a:extLst>
        </xdr:cNvPr>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88" name="n_3aveValue有形固定資産減価償却率">
          <a:extLst>
            <a:ext uri="{FF2B5EF4-FFF2-40B4-BE49-F238E27FC236}">
              <a16:creationId xmlns:a16="http://schemas.microsoft.com/office/drawing/2014/main" id="{00000000-0008-0000-0D00-000058000000}"/>
            </a:ext>
          </a:extLst>
        </xdr:cNvPr>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89" name="n_4aveValue有形固定資産減価償却率">
          <a:extLst>
            <a:ext uri="{FF2B5EF4-FFF2-40B4-BE49-F238E27FC236}">
              <a16:creationId xmlns:a16="http://schemas.microsoft.com/office/drawing/2014/main" id="{00000000-0008-0000-0D00-000059000000}"/>
            </a:ext>
          </a:extLst>
        </xdr:cNvPr>
        <xdr:cNvSpPr txBox="1"/>
      </xdr:nvSpPr>
      <xdr:spPr>
        <a:xfrm>
          <a:off x="1562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115164</xdr:rowOff>
    </xdr:from>
    <xdr:ext cx="405111" cy="259045"/>
    <xdr:sp macro="" textlink="">
      <xdr:nvSpPr>
        <xdr:cNvPr id="90" name="n_1mainValue有形固定資産減価償却率">
          <a:extLst>
            <a:ext uri="{FF2B5EF4-FFF2-40B4-BE49-F238E27FC236}">
              <a16:creationId xmlns:a16="http://schemas.microsoft.com/office/drawing/2014/main" id="{00000000-0008-0000-0D00-00005A000000}"/>
            </a:ext>
          </a:extLst>
        </xdr:cNvPr>
        <xdr:cNvSpPr txBox="1"/>
      </xdr:nvSpPr>
      <xdr:spPr>
        <a:xfrm>
          <a:off x="3836044" y="637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166069</xdr:rowOff>
    </xdr:from>
    <xdr:ext cx="405111" cy="259045"/>
    <xdr:sp macro="" textlink="">
      <xdr:nvSpPr>
        <xdr:cNvPr id="91" name="n_4mainValue有形固定資産減価償却率">
          <a:extLst>
            <a:ext uri="{FF2B5EF4-FFF2-40B4-BE49-F238E27FC236}">
              <a16:creationId xmlns:a16="http://schemas.microsoft.com/office/drawing/2014/main" id="{00000000-0008-0000-0D00-00005B000000}"/>
            </a:ext>
          </a:extLst>
        </xdr:cNvPr>
        <xdr:cNvSpPr txBox="1"/>
      </xdr:nvSpPr>
      <xdr:spPr>
        <a:xfrm>
          <a:off x="1562744" y="625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年度は、前年度と比較すると</a:t>
          </a:r>
          <a:r>
            <a:rPr kumimoji="1" lang="en-US" altLang="ja-JP" sz="1100">
              <a:solidFill>
                <a:schemeClr val="tx1"/>
              </a:solidFill>
              <a:latin typeface="ＭＳ Ｐゴシック" panose="020B0600070205080204" pitchFamily="50" charset="-128"/>
              <a:ea typeface="ＭＳ Ｐゴシック" panose="020B0600070205080204" pitchFamily="50" charset="-128"/>
            </a:rPr>
            <a:t>55.4</a:t>
          </a:r>
          <a:r>
            <a:rPr kumimoji="1" lang="ja-JP" altLang="en-US" sz="1100">
              <a:solidFill>
                <a:schemeClr val="tx1"/>
              </a:solidFill>
              <a:latin typeface="ＭＳ Ｐゴシック" panose="020B0600070205080204" pitchFamily="50" charset="-128"/>
              <a:ea typeface="ＭＳ Ｐゴシック" panose="020B0600070205080204" pitchFamily="50" charset="-128"/>
            </a:rPr>
            <a:t>％増加し、数値に低下がみられた。財政健全化の取組として地方債の新規発行の抑制や債務償還に充当可能な財源は増加しているが、対前年度比で経常一般財源等が</a:t>
          </a:r>
          <a:r>
            <a:rPr kumimoji="1" lang="en-US" altLang="ja-JP" sz="1100">
              <a:solidFill>
                <a:schemeClr val="tx1"/>
              </a:solidFill>
              <a:latin typeface="ＭＳ Ｐゴシック" panose="020B0600070205080204" pitchFamily="50" charset="-128"/>
              <a:ea typeface="ＭＳ Ｐゴシック" panose="020B0600070205080204" pitchFamily="50" charset="-128"/>
            </a:rPr>
            <a:t>586</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百万円減少していることが要因である。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類似団体等と比べ高い数値であり、その要因として企業会計に対する繰出金及び一部事務組合への負担金が大きいことが挙げられる。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00000000-0008-0000-0D00-000077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1" name="債務償還比率最小値テキスト">
          <a:extLst>
            <a:ext uri="{FF2B5EF4-FFF2-40B4-BE49-F238E27FC236}">
              <a16:creationId xmlns:a16="http://schemas.microsoft.com/office/drawing/2014/main" id="{00000000-0008-0000-0D00-000079000000}"/>
            </a:ext>
          </a:extLst>
        </xdr:cNvPr>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3" name="債務償還比率最大値テキスト">
          <a:extLst>
            <a:ext uri="{FF2B5EF4-FFF2-40B4-BE49-F238E27FC236}">
              <a16:creationId xmlns:a16="http://schemas.microsoft.com/office/drawing/2014/main" id="{00000000-0008-0000-0D00-00007B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25" name="債務償還比率平均値テキスト">
          <a:extLst>
            <a:ext uri="{FF2B5EF4-FFF2-40B4-BE49-F238E27FC236}">
              <a16:creationId xmlns:a16="http://schemas.microsoft.com/office/drawing/2014/main" id="{00000000-0008-0000-0D00-00007D000000}"/>
            </a:ext>
          </a:extLst>
        </xdr:cNvPr>
        <xdr:cNvSpPr txBox="1"/>
      </xdr:nvSpPr>
      <xdr:spPr>
        <a:xfrm>
          <a:off x="14846300" y="5778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26" name="フローチャート: 判断 125">
          <a:extLst>
            <a:ext uri="{FF2B5EF4-FFF2-40B4-BE49-F238E27FC236}">
              <a16:creationId xmlns:a16="http://schemas.microsoft.com/office/drawing/2014/main" id="{00000000-0008-0000-0D00-00007E000000}"/>
            </a:ext>
          </a:extLst>
        </xdr:cNvPr>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27" name="フローチャート: 判断 126">
          <a:extLst>
            <a:ext uri="{FF2B5EF4-FFF2-40B4-BE49-F238E27FC236}">
              <a16:creationId xmlns:a16="http://schemas.microsoft.com/office/drawing/2014/main" id="{00000000-0008-0000-0D00-00007F000000}"/>
            </a:ext>
          </a:extLst>
        </xdr:cNvPr>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28" name="フローチャート: 判断 127">
          <a:extLst>
            <a:ext uri="{FF2B5EF4-FFF2-40B4-BE49-F238E27FC236}">
              <a16:creationId xmlns:a16="http://schemas.microsoft.com/office/drawing/2014/main" id="{00000000-0008-0000-0D00-000080000000}"/>
            </a:ext>
          </a:extLst>
        </xdr:cNvPr>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29" name="フローチャート: 判断 128">
          <a:extLst>
            <a:ext uri="{FF2B5EF4-FFF2-40B4-BE49-F238E27FC236}">
              <a16:creationId xmlns:a16="http://schemas.microsoft.com/office/drawing/2014/main" id="{00000000-0008-0000-0D00-000081000000}"/>
            </a:ext>
          </a:extLst>
        </xdr:cNvPr>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77420</xdr:rowOff>
    </xdr:from>
    <xdr:to>
      <xdr:col>76</xdr:col>
      <xdr:colOff>73025</xdr:colOff>
      <xdr:row>32</xdr:row>
      <xdr:rowOff>7570</xdr:rowOff>
    </xdr:to>
    <xdr:sp macro="" textlink="">
      <xdr:nvSpPr>
        <xdr:cNvPr id="136" name="楕円 135">
          <a:extLst>
            <a:ext uri="{FF2B5EF4-FFF2-40B4-BE49-F238E27FC236}">
              <a16:creationId xmlns:a16="http://schemas.microsoft.com/office/drawing/2014/main" id="{00000000-0008-0000-0D00-000088000000}"/>
            </a:ext>
          </a:extLst>
        </xdr:cNvPr>
        <xdr:cNvSpPr/>
      </xdr:nvSpPr>
      <xdr:spPr>
        <a:xfrm>
          <a:off x="14744700" y="61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55847</xdr:rowOff>
    </xdr:from>
    <xdr:ext cx="469744" cy="259045"/>
    <xdr:sp macro="" textlink="">
      <xdr:nvSpPr>
        <xdr:cNvPr id="137" name="債務償還比率該当値テキスト">
          <a:extLst>
            <a:ext uri="{FF2B5EF4-FFF2-40B4-BE49-F238E27FC236}">
              <a16:creationId xmlns:a16="http://schemas.microsoft.com/office/drawing/2014/main" id="{00000000-0008-0000-0D00-000089000000}"/>
            </a:ext>
          </a:extLst>
        </xdr:cNvPr>
        <xdr:cNvSpPr txBox="1"/>
      </xdr:nvSpPr>
      <xdr:spPr>
        <a:xfrm>
          <a:off x="14846300" y="61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10971</xdr:rowOff>
    </xdr:from>
    <xdr:to>
      <xdr:col>72</xdr:col>
      <xdr:colOff>123825</xdr:colOff>
      <xdr:row>31</xdr:row>
      <xdr:rowOff>112571</xdr:rowOff>
    </xdr:to>
    <xdr:sp macro="" textlink="">
      <xdr:nvSpPr>
        <xdr:cNvPr id="138" name="楕円 137">
          <a:extLst>
            <a:ext uri="{FF2B5EF4-FFF2-40B4-BE49-F238E27FC236}">
              <a16:creationId xmlns:a16="http://schemas.microsoft.com/office/drawing/2014/main" id="{00000000-0008-0000-0D00-00008A000000}"/>
            </a:ext>
          </a:extLst>
        </xdr:cNvPr>
        <xdr:cNvSpPr/>
      </xdr:nvSpPr>
      <xdr:spPr>
        <a:xfrm>
          <a:off x="14033500" y="609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61771</xdr:rowOff>
    </xdr:from>
    <xdr:to>
      <xdr:col>76</xdr:col>
      <xdr:colOff>22225</xdr:colOff>
      <xdr:row>31</xdr:row>
      <xdr:rowOff>128220</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084300" y="6148246"/>
          <a:ext cx="711200" cy="6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124629</xdr:rowOff>
    </xdr:from>
    <xdr:to>
      <xdr:col>68</xdr:col>
      <xdr:colOff>123825</xdr:colOff>
      <xdr:row>33</xdr:row>
      <xdr:rowOff>54779</xdr:rowOff>
    </xdr:to>
    <xdr:sp macro="" textlink="">
      <xdr:nvSpPr>
        <xdr:cNvPr id="140" name="楕円 139">
          <a:extLst>
            <a:ext uri="{FF2B5EF4-FFF2-40B4-BE49-F238E27FC236}">
              <a16:creationId xmlns:a16="http://schemas.microsoft.com/office/drawing/2014/main" id="{00000000-0008-0000-0D00-00008C000000}"/>
            </a:ext>
          </a:extLst>
        </xdr:cNvPr>
        <xdr:cNvSpPr/>
      </xdr:nvSpPr>
      <xdr:spPr>
        <a:xfrm>
          <a:off x="13271500" y="63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61771</xdr:rowOff>
    </xdr:from>
    <xdr:to>
      <xdr:col>72</xdr:col>
      <xdr:colOff>73025</xdr:colOff>
      <xdr:row>33</xdr:row>
      <xdr:rowOff>3979</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flipV="1">
          <a:off x="13322300" y="6148246"/>
          <a:ext cx="762000" cy="28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125899</xdr:rowOff>
    </xdr:from>
    <xdr:to>
      <xdr:col>64</xdr:col>
      <xdr:colOff>123825</xdr:colOff>
      <xdr:row>34</xdr:row>
      <xdr:rowOff>56049</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2509500" y="65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3979</xdr:rowOff>
    </xdr:from>
    <xdr:to>
      <xdr:col>68</xdr:col>
      <xdr:colOff>73025</xdr:colOff>
      <xdr:row>34</xdr:row>
      <xdr:rowOff>5249</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flipV="1">
          <a:off x="12560300" y="6433354"/>
          <a:ext cx="7620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120502</xdr:rowOff>
    </xdr:from>
    <xdr:to>
      <xdr:col>60</xdr:col>
      <xdr:colOff>123825</xdr:colOff>
      <xdr:row>34</xdr:row>
      <xdr:rowOff>50652</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1747500" y="654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171302</xdr:rowOff>
    </xdr:from>
    <xdr:to>
      <xdr:col>64</xdr:col>
      <xdr:colOff>73025</xdr:colOff>
      <xdr:row>34</xdr:row>
      <xdr:rowOff>5249</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a:off x="11798300" y="6600677"/>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46" name="n_1aveValue債務償還比率">
          <a:extLst>
            <a:ext uri="{FF2B5EF4-FFF2-40B4-BE49-F238E27FC236}">
              <a16:creationId xmlns:a16="http://schemas.microsoft.com/office/drawing/2014/main" id="{00000000-0008-0000-0D00-000092000000}"/>
            </a:ext>
          </a:extLst>
        </xdr:cNvPr>
        <xdr:cNvSpPr txBox="1"/>
      </xdr:nvSpPr>
      <xdr:spPr>
        <a:xfrm>
          <a:off x="13836727" y="56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47" name="n_2aveValue債務償還比率">
          <a:extLst>
            <a:ext uri="{FF2B5EF4-FFF2-40B4-BE49-F238E27FC236}">
              <a16:creationId xmlns:a16="http://schemas.microsoft.com/office/drawing/2014/main" id="{00000000-0008-0000-0D00-000093000000}"/>
            </a:ext>
          </a:extLst>
        </xdr:cNvPr>
        <xdr:cNvSpPr txBox="1"/>
      </xdr:nvSpPr>
      <xdr:spPr>
        <a:xfrm>
          <a:off x="13087427" y="58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48" name="n_3aveValue債務償還比率">
          <a:extLst>
            <a:ext uri="{FF2B5EF4-FFF2-40B4-BE49-F238E27FC236}">
              <a16:creationId xmlns:a16="http://schemas.microsoft.com/office/drawing/2014/main" id="{00000000-0008-0000-0D00-000094000000}"/>
            </a:ext>
          </a:extLst>
        </xdr:cNvPr>
        <xdr:cNvSpPr txBox="1"/>
      </xdr:nvSpPr>
      <xdr:spPr>
        <a:xfrm>
          <a:off x="12325427" y="58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49" name="n_4aveValue債務償還比率">
          <a:extLst>
            <a:ext uri="{FF2B5EF4-FFF2-40B4-BE49-F238E27FC236}">
              <a16:creationId xmlns:a16="http://schemas.microsoft.com/office/drawing/2014/main" id="{00000000-0008-0000-0D00-000095000000}"/>
            </a:ext>
          </a:extLst>
        </xdr:cNvPr>
        <xdr:cNvSpPr txBox="1"/>
      </xdr:nvSpPr>
      <xdr:spPr>
        <a:xfrm>
          <a:off x="11563427"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103698</xdr:rowOff>
    </xdr:from>
    <xdr:ext cx="469744" cy="259045"/>
    <xdr:sp macro="" textlink="">
      <xdr:nvSpPr>
        <xdr:cNvPr id="150" name="n_1mainValue債務償還比率">
          <a:extLst>
            <a:ext uri="{FF2B5EF4-FFF2-40B4-BE49-F238E27FC236}">
              <a16:creationId xmlns:a16="http://schemas.microsoft.com/office/drawing/2014/main" id="{00000000-0008-0000-0D00-000096000000}"/>
            </a:ext>
          </a:extLst>
        </xdr:cNvPr>
        <xdr:cNvSpPr txBox="1"/>
      </xdr:nvSpPr>
      <xdr:spPr>
        <a:xfrm>
          <a:off x="13836727" y="619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45907</xdr:rowOff>
    </xdr:from>
    <xdr:ext cx="469744" cy="259045"/>
    <xdr:sp macro="" textlink="">
      <xdr:nvSpPr>
        <xdr:cNvPr id="151" name="n_2mainValue債務償還比率">
          <a:extLst>
            <a:ext uri="{FF2B5EF4-FFF2-40B4-BE49-F238E27FC236}">
              <a16:creationId xmlns:a16="http://schemas.microsoft.com/office/drawing/2014/main" id="{00000000-0008-0000-0D00-000097000000}"/>
            </a:ext>
          </a:extLst>
        </xdr:cNvPr>
        <xdr:cNvSpPr txBox="1"/>
      </xdr:nvSpPr>
      <xdr:spPr>
        <a:xfrm>
          <a:off x="13087427" y="647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47176</xdr:rowOff>
    </xdr:from>
    <xdr:ext cx="560923" cy="259045"/>
    <xdr:sp macro="" textlink="">
      <xdr:nvSpPr>
        <xdr:cNvPr id="152" name="n_3mainValue債務償還比率">
          <a:extLst>
            <a:ext uri="{FF2B5EF4-FFF2-40B4-BE49-F238E27FC236}">
              <a16:creationId xmlns:a16="http://schemas.microsoft.com/office/drawing/2014/main" id="{00000000-0008-0000-0D00-000098000000}"/>
            </a:ext>
          </a:extLst>
        </xdr:cNvPr>
        <xdr:cNvSpPr txBox="1"/>
      </xdr:nvSpPr>
      <xdr:spPr>
        <a:xfrm>
          <a:off x="12279838" y="664800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41779</xdr:rowOff>
    </xdr:from>
    <xdr:ext cx="560923" cy="259045"/>
    <xdr:sp macro="" textlink="">
      <xdr:nvSpPr>
        <xdr:cNvPr id="153" name="n_4mainValue債務償還比率">
          <a:extLst>
            <a:ext uri="{FF2B5EF4-FFF2-40B4-BE49-F238E27FC236}">
              <a16:creationId xmlns:a16="http://schemas.microsoft.com/office/drawing/2014/main" id="{00000000-0008-0000-0D00-000099000000}"/>
            </a:ext>
          </a:extLst>
        </xdr:cNvPr>
        <xdr:cNvSpPr txBox="1"/>
      </xdr:nvSpPr>
      <xdr:spPr>
        <a:xfrm>
          <a:off x="11517838" y="66426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a:extLst>
            <a:ext uri="{FF2B5EF4-FFF2-40B4-BE49-F238E27FC236}">
              <a16:creationId xmlns:a16="http://schemas.microsoft.com/office/drawing/2014/main" id="{00000000-0008-0000-0D00-00009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a:extLst>
            <a:ext uri="{FF2B5EF4-FFF2-40B4-BE49-F238E27FC236}">
              <a16:creationId xmlns:a16="http://schemas.microsoft.com/office/drawing/2014/main" id="{00000000-0008-0000-0D00-00009B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a:extLst>
            <a:ext uri="{FF2B5EF4-FFF2-40B4-BE49-F238E27FC236}">
              <a16:creationId xmlns:a16="http://schemas.microsoft.com/office/drawing/2014/main" id="{00000000-0008-0000-0D00-00009C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a:extLst>
            <a:ext uri="{FF2B5EF4-FFF2-40B4-BE49-F238E27FC236}">
              <a16:creationId xmlns:a16="http://schemas.microsoft.com/office/drawing/2014/main" id="{00000000-0008-0000-0D00-00009D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a:extLst>
            <a:ext uri="{FF2B5EF4-FFF2-40B4-BE49-F238E27FC236}">
              <a16:creationId xmlns:a16="http://schemas.microsoft.com/office/drawing/2014/main" id="{00000000-0008-0000-0D00-00009E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a:extLst>
            <a:ext uri="{FF2B5EF4-FFF2-40B4-BE49-F238E27FC236}">
              <a16:creationId xmlns:a16="http://schemas.microsoft.com/office/drawing/2014/main" id="{00000000-0008-0000-0D00-00009F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27,941
27,644
247.50
20,009,006
19,480,722
465,604
11,085,459
22,939,459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80645</xdr:rowOff>
    </xdr:from>
    <xdr:to>
      <xdr:col>24</xdr:col>
      <xdr:colOff>114300</xdr:colOff>
      <xdr:row>40</xdr:row>
      <xdr:rowOff>10795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59072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63500</xdr:rowOff>
    </xdr:from>
    <xdr:to>
      <xdr:col>20</xdr:col>
      <xdr:colOff>38100</xdr:colOff>
      <xdr:row>39</xdr:row>
      <xdr:rowOff>165100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114300</xdr:rowOff>
    </xdr:from>
    <xdr:to>
      <xdr:col>24</xdr:col>
      <xdr:colOff>63500</xdr:colOff>
      <xdr:row>39</xdr:row>
      <xdr:rowOff>131445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8008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12065</xdr:rowOff>
    </xdr:from>
    <xdr:to>
      <xdr:col>6</xdr:col>
      <xdr:colOff>38100</xdr:colOff>
      <xdr:row>39</xdr:row>
      <xdr:rowOff>113665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079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126382</xdr:rowOff>
    </xdr:from>
    <xdr:ext cx="405111" cy="259045"/>
    <xdr:sp macro="" textlink="">
      <xdr:nvSpPr>
        <xdr:cNvPr id="78" name="n_1aveValue【道路】&#10;有形固定資産減価償却率">
          <a:extLst>
            <a:ext uri="{FF2B5EF4-FFF2-40B4-BE49-F238E27FC236}">
              <a16:creationId xmlns:a16="http://schemas.microsoft.com/office/drawing/2014/main" id="{00000000-0008-0000-0E00-00004E000000}"/>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79" name="n_2aveValue【道路】&#10;有形固定資産減価償却率">
          <a:extLst>
            <a:ext uri="{FF2B5EF4-FFF2-40B4-BE49-F238E27FC236}">
              <a16:creationId xmlns:a16="http://schemas.microsoft.com/office/drawing/2014/main" id="{00000000-0008-0000-0E00-00004F000000}"/>
            </a:ext>
          </a:extLst>
        </xdr:cNvPr>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0" name="n_3aveValue【道路】&#10;有形固定資産減価償却率">
          <a:extLst>
            <a:ext uri="{FF2B5EF4-FFF2-40B4-BE49-F238E27FC236}">
              <a16:creationId xmlns:a16="http://schemas.microsoft.com/office/drawing/2014/main" id="{00000000-0008-0000-0E00-000050000000}"/>
            </a:ext>
          </a:extLst>
        </xdr:cNvPr>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1" name="n_4aveValue【道路】&#10;有形固定資産減価償却率">
          <a:extLst>
            <a:ext uri="{FF2B5EF4-FFF2-40B4-BE49-F238E27FC236}">
              <a16:creationId xmlns:a16="http://schemas.microsoft.com/office/drawing/2014/main" id="{00000000-0008-0000-0E00-000051000000}"/>
            </a:ext>
          </a:extLst>
        </xdr:cNvPr>
        <xdr:cNvSpPr txBox="1"/>
      </xdr:nvSpPr>
      <xdr:spPr>
        <a:xfrm>
          <a:off x="927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156227</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104792</xdr:rowOff>
    </xdr:from>
    <xdr:ext cx="405111" cy="259045"/>
    <xdr:sp macro="" textlink="">
      <xdr:nvSpPr>
        <xdr:cNvPr id="83" name="n_4mainValue【道路】&#10;有形固定資産減価償却率">
          <a:extLst>
            <a:ext uri="{FF2B5EF4-FFF2-40B4-BE49-F238E27FC236}">
              <a16:creationId xmlns:a16="http://schemas.microsoft.com/office/drawing/2014/main" id="{00000000-0008-0000-0E00-000053000000}"/>
            </a:ext>
          </a:extLst>
        </xdr:cNvPr>
        <xdr:cNvSpPr txBox="1"/>
      </xdr:nvSpPr>
      <xdr:spPr>
        <a:xfrm>
          <a:off x="9277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00000000-0008-0000-0E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06" name="【道路】&#10;一人当たり延長最小値テキスト">
          <a:extLst>
            <a:ext uri="{FF2B5EF4-FFF2-40B4-BE49-F238E27FC236}">
              <a16:creationId xmlns:a16="http://schemas.microsoft.com/office/drawing/2014/main" id="{00000000-0008-0000-0E00-00006A000000}"/>
            </a:ext>
          </a:extLst>
        </xdr:cNvPr>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08" name="【道路】&#10;一人当たり延長最大値テキスト">
          <a:extLst>
            <a:ext uri="{FF2B5EF4-FFF2-40B4-BE49-F238E27FC236}">
              <a16:creationId xmlns:a16="http://schemas.microsoft.com/office/drawing/2014/main" id="{00000000-0008-0000-0E00-00006C000000}"/>
            </a:ext>
          </a:extLst>
        </xdr:cNvPr>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0" name="【道路】&#10;一人当たり延長平均値テキスト">
          <a:extLst>
            <a:ext uri="{FF2B5EF4-FFF2-40B4-BE49-F238E27FC236}">
              <a16:creationId xmlns:a16="http://schemas.microsoft.com/office/drawing/2014/main" id="{00000000-0008-0000-0E00-00006E000000}"/>
            </a:ext>
          </a:extLst>
        </xdr:cNvPr>
        <xdr:cNvSpPr txBox="1"/>
      </xdr:nvSpPr>
      <xdr:spPr>
        <a:xfrm>
          <a:off x="10515600" y="6828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128581</xdr:rowOff>
    </xdr:from>
    <xdr:to>
      <xdr:col>55</xdr:col>
      <xdr:colOff>50800</xdr:colOff>
      <xdr:row>40</xdr:row>
      <xdr:rowOff>58731</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10426700" y="68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151458</xdr:rowOff>
    </xdr:from>
    <xdr:ext cx="534377" cy="259045"/>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10515600" y="66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135320</xdr:rowOff>
    </xdr:from>
    <xdr:to>
      <xdr:col>50</xdr:col>
      <xdr:colOff>165100</xdr:colOff>
      <xdr:row>40</xdr:row>
      <xdr:rowOff>65470</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588500" y="682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7931</xdr:rowOff>
    </xdr:from>
    <xdr:to>
      <xdr:col>55</xdr:col>
      <xdr:colOff>0</xdr:colOff>
      <xdr:row>40</xdr:row>
      <xdr:rowOff>14670</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9639300" y="6865931"/>
          <a:ext cx="838200" cy="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19456</xdr:rowOff>
    </xdr:from>
    <xdr:to>
      <xdr:col>36</xdr:col>
      <xdr:colOff>165100</xdr:colOff>
      <xdr:row>40</xdr:row>
      <xdr:rowOff>121056</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6921500" y="68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91472</xdr:rowOff>
    </xdr:from>
    <xdr:ext cx="534377" cy="259045"/>
    <xdr:sp macro="" textlink="">
      <xdr:nvSpPr>
        <xdr:cNvPr id="126" name="n_1aveValue【道路】&#10;一人当たり延長">
          <a:extLst>
            <a:ext uri="{FF2B5EF4-FFF2-40B4-BE49-F238E27FC236}">
              <a16:creationId xmlns:a16="http://schemas.microsoft.com/office/drawing/2014/main" id="{00000000-0008-0000-0E00-00007E000000}"/>
            </a:ext>
          </a:extLst>
        </xdr:cNvPr>
        <xdr:cNvSpPr txBox="1"/>
      </xdr:nvSpPr>
      <xdr:spPr>
        <a:xfrm>
          <a:off x="9359411" y="69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27" name="n_2aveValue【道路】&#10;一人当たり延長">
          <a:extLst>
            <a:ext uri="{FF2B5EF4-FFF2-40B4-BE49-F238E27FC236}">
              <a16:creationId xmlns:a16="http://schemas.microsoft.com/office/drawing/2014/main" id="{00000000-0008-0000-0E00-00007F000000}"/>
            </a:ext>
          </a:extLst>
        </xdr:cNvPr>
        <xdr:cNvSpPr txBox="1"/>
      </xdr:nvSpPr>
      <xdr:spPr>
        <a:xfrm>
          <a:off x="8483111" y="664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28" name="n_3aveValue【道路】&#10;一人当たり延長">
          <a:extLst>
            <a:ext uri="{FF2B5EF4-FFF2-40B4-BE49-F238E27FC236}">
              <a16:creationId xmlns:a16="http://schemas.microsoft.com/office/drawing/2014/main" id="{00000000-0008-0000-0E00-000080000000}"/>
            </a:ext>
          </a:extLst>
        </xdr:cNvPr>
        <xdr:cNvSpPr txBox="1"/>
      </xdr:nvSpPr>
      <xdr:spPr>
        <a:xfrm>
          <a:off x="7594111" y="665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118502</xdr:rowOff>
    </xdr:from>
    <xdr:ext cx="534377" cy="259045"/>
    <xdr:sp macro="" textlink="">
      <xdr:nvSpPr>
        <xdr:cNvPr id="129" name="n_4aveValue【道路】&#10;一人当たり延長">
          <a:extLst>
            <a:ext uri="{FF2B5EF4-FFF2-40B4-BE49-F238E27FC236}">
              <a16:creationId xmlns:a16="http://schemas.microsoft.com/office/drawing/2014/main" id="{00000000-0008-0000-0E00-000081000000}"/>
            </a:ext>
          </a:extLst>
        </xdr:cNvPr>
        <xdr:cNvSpPr txBox="1"/>
      </xdr:nvSpPr>
      <xdr:spPr>
        <a:xfrm>
          <a:off x="6705111" y="697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81997</xdr:rowOff>
    </xdr:from>
    <xdr:ext cx="534377" cy="259045"/>
    <xdr:sp macro="" textlink="">
      <xdr:nvSpPr>
        <xdr:cNvPr id="130" name="n_1mainValue【道路】&#10;一人当たり延長">
          <a:extLst>
            <a:ext uri="{FF2B5EF4-FFF2-40B4-BE49-F238E27FC236}">
              <a16:creationId xmlns:a16="http://schemas.microsoft.com/office/drawing/2014/main" id="{00000000-0008-0000-0E00-000082000000}"/>
            </a:ext>
          </a:extLst>
        </xdr:cNvPr>
        <xdr:cNvSpPr txBox="1"/>
      </xdr:nvSpPr>
      <xdr:spPr>
        <a:xfrm>
          <a:off x="9359411" y="659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137583</xdr:rowOff>
    </xdr:from>
    <xdr:ext cx="534377" cy="259045"/>
    <xdr:sp macro="" textlink="">
      <xdr:nvSpPr>
        <xdr:cNvPr id="131" name="n_4mainValue【道路】&#10;一人当たり延長">
          <a:extLst>
            <a:ext uri="{FF2B5EF4-FFF2-40B4-BE49-F238E27FC236}">
              <a16:creationId xmlns:a16="http://schemas.microsoft.com/office/drawing/2014/main" id="{00000000-0008-0000-0E00-000083000000}"/>
            </a:ext>
          </a:extLst>
        </xdr:cNvPr>
        <xdr:cNvSpPr txBox="1"/>
      </xdr:nvSpPr>
      <xdr:spPr>
        <a:xfrm>
          <a:off x="6705111" y="665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58" name="【橋りょう・トンネル】&#10;有形固定資産減価償却率最小値テキスト">
          <a:extLst>
            <a:ext uri="{FF2B5EF4-FFF2-40B4-BE49-F238E27FC236}">
              <a16:creationId xmlns:a16="http://schemas.microsoft.com/office/drawing/2014/main" id="{00000000-0008-0000-0E00-00009E000000}"/>
            </a:ext>
          </a:extLst>
        </xdr:cNvPr>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60" name="【橋りょう・トンネル】&#10;有形固定資産減価償却率最大値テキスト">
          <a:extLst>
            <a:ext uri="{FF2B5EF4-FFF2-40B4-BE49-F238E27FC236}">
              <a16:creationId xmlns:a16="http://schemas.microsoft.com/office/drawing/2014/main" id="{00000000-0008-0000-0E00-0000A0000000}"/>
            </a:ext>
          </a:extLst>
        </xdr:cNvPr>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00000000-0008-0000-0E00-0000A2000000}"/>
            </a:ext>
          </a:extLst>
        </xdr:cNvPr>
        <xdr:cNvSpPr txBox="1"/>
      </xdr:nvSpPr>
      <xdr:spPr>
        <a:xfrm>
          <a:off x="4673600" y="1030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173" name="楕円 172">
          <a:extLst>
            <a:ext uri="{FF2B5EF4-FFF2-40B4-BE49-F238E27FC236}">
              <a16:creationId xmlns:a16="http://schemas.microsoft.com/office/drawing/2014/main" id="{00000000-0008-0000-0E00-0000AD000000}"/>
            </a:ext>
          </a:extLst>
        </xdr:cNvPr>
        <xdr:cNvSpPr/>
      </xdr:nvSpPr>
      <xdr:spPr>
        <a:xfrm>
          <a:off x="45847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89280</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00000000-0008-0000-0E00-0000AE000000}"/>
            </a:ext>
          </a:extLst>
        </xdr:cNvPr>
        <xdr:cNvSpPr txBox="1"/>
      </xdr:nvSpPr>
      <xdr:spPr>
        <a:xfrm>
          <a:off x="4673600"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89626</xdr:rowOff>
    </xdr:from>
    <xdr:to>
      <xdr:col>20</xdr:col>
      <xdr:colOff>38100</xdr:colOff>
      <xdr:row>62</xdr:row>
      <xdr:rowOff>19776</xdr:rowOff>
    </xdr:to>
    <xdr:sp macro="" textlink="">
      <xdr:nvSpPr>
        <xdr:cNvPr id="175" name="楕円 174">
          <a:extLst>
            <a:ext uri="{FF2B5EF4-FFF2-40B4-BE49-F238E27FC236}">
              <a16:creationId xmlns:a16="http://schemas.microsoft.com/office/drawing/2014/main" id="{00000000-0008-0000-0E00-0000AF000000}"/>
            </a:ext>
          </a:extLst>
        </xdr:cNvPr>
        <xdr:cNvSpPr/>
      </xdr:nvSpPr>
      <xdr:spPr>
        <a:xfrm>
          <a:off x="3746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140426</xdr:rowOff>
    </xdr:from>
    <xdr:to>
      <xdr:col>24</xdr:col>
      <xdr:colOff>63500</xdr:colOff>
      <xdr:row>61</xdr:row>
      <xdr:rowOff>161653</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3797300" y="1059887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37374</xdr:rowOff>
    </xdr:from>
    <xdr:to>
      <xdr:col>6</xdr:col>
      <xdr:colOff>38100</xdr:colOff>
      <xdr:row>61</xdr:row>
      <xdr:rowOff>138974</xdr:rowOff>
    </xdr:to>
    <xdr:sp macro="" textlink="">
      <xdr:nvSpPr>
        <xdr:cNvPr id="177" name="楕円 176">
          <a:extLst>
            <a:ext uri="{FF2B5EF4-FFF2-40B4-BE49-F238E27FC236}">
              <a16:creationId xmlns:a16="http://schemas.microsoft.com/office/drawing/2014/main" id="{00000000-0008-0000-0E00-0000B1000000}"/>
            </a:ext>
          </a:extLst>
        </xdr:cNvPr>
        <xdr:cNvSpPr/>
      </xdr:nvSpPr>
      <xdr:spPr>
        <a:xfrm>
          <a:off x="1079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95086</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00000000-0008-0000-0E00-0000B4000000}"/>
            </a:ext>
          </a:extLst>
        </xdr:cNvPr>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181" name="n_4ave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10903</xdr:rowOff>
    </xdr:from>
    <xdr:ext cx="405111" cy="259045"/>
    <xdr:sp macro="" textlink="">
      <xdr:nvSpPr>
        <xdr:cNvPr id="182" name="n_1main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35820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130101</xdr:rowOff>
    </xdr:from>
    <xdr:ext cx="405111" cy="259045"/>
    <xdr:sp macro="" textlink="">
      <xdr:nvSpPr>
        <xdr:cNvPr id="183" name="n_4main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927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a:extLst>
            <a:ext uri="{FF2B5EF4-FFF2-40B4-BE49-F238E27FC236}">
              <a16:creationId xmlns:a16="http://schemas.microsoft.com/office/drawing/2014/main" id="{00000000-0008-0000-0E00-0000C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08" name="【橋りょう・トンネル】&#10;一人当たり有形固定資産（償却資産）額最小値テキスト">
          <a:extLst>
            <a:ext uri="{FF2B5EF4-FFF2-40B4-BE49-F238E27FC236}">
              <a16:creationId xmlns:a16="http://schemas.microsoft.com/office/drawing/2014/main" id="{00000000-0008-0000-0E00-0000D0000000}"/>
            </a:ext>
          </a:extLst>
        </xdr:cNvPr>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10" name="【橋りょう・トンネル】&#10;一人当たり有形固定資産（償却資産）額最大値テキスト">
          <a:extLst>
            <a:ext uri="{FF2B5EF4-FFF2-40B4-BE49-F238E27FC236}">
              <a16:creationId xmlns:a16="http://schemas.microsoft.com/office/drawing/2014/main" id="{00000000-0008-0000-0E00-0000D2000000}"/>
            </a:ext>
          </a:extLst>
        </xdr:cNvPr>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12" name="【橋りょう・トンネル】&#10;一人当たり有形固定資産（償却資産）額平均値テキスト">
          <a:extLst>
            <a:ext uri="{FF2B5EF4-FFF2-40B4-BE49-F238E27FC236}">
              <a16:creationId xmlns:a16="http://schemas.microsoft.com/office/drawing/2014/main" id="{00000000-0008-0000-0E00-0000D4000000}"/>
            </a:ext>
          </a:extLst>
        </xdr:cNvPr>
        <xdr:cNvSpPr txBox="1"/>
      </xdr:nvSpPr>
      <xdr:spPr>
        <a:xfrm>
          <a:off x="10515600" y="10678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13" name="フローチャート: 判断 212">
          <a:extLst>
            <a:ext uri="{FF2B5EF4-FFF2-40B4-BE49-F238E27FC236}">
              <a16:creationId xmlns:a16="http://schemas.microsoft.com/office/drawing/2014/main" id="{00000000-0008-0000-0E00-0000D5000000}"/>
            </a:ext>
          </a:extLst>
        </xdr:cNvPr>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14" name="フローチャート: 判断 213">
          <a:extLst>
            <a:ext uri="{FF2B5EF4-FFF2-40B4-BE49-F238E27FC236}">
              <a16:creationId xmlns:a16="http://schemas.microsoft.com/office/drawing/2014/main" id="{00000000-0008-0000-0E00-0000D6000000}"/>
            </a:ext>
          </a:extLst>
        </xdr:cNvPr>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15" name="フローチャート: 判断 214">
          <a:extLst>
            <a:ext uri="{FF2B5EF4-FFF2-40B4-BE49-F238E27FC236}">
              <a16:creationId xmlns:a16="http://schemas.microsoft.com/office/drawing/2014/main" id="{00000000-0008-0000-0E00-0000D7000000}"/>
            </a:ext>
          </a:extLst>
        </xdr:cNvPr>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16" name="フローチャート: 判断 215">
          <a:extLst>
            <a:ext uri="{FF2B5EF4-FFF2-40B4-BE49-F238E27FC236}">
              <a16:creationId xmlns:a16="http://schemas.microsoft.com/office/drawing/2014/main" id="{00000000-0008-0000-0E00-0000D8000000}"/>
            </a:ext>
          </a:extLst>
        </xdr:cNvPr>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17" name="フローチャート: 判断 216">
          <a:extLst>
            <a:ext uri="{FF2B5EF4-FFF2-40B4-BE49-F238E27FC236}">
              <a16:creationId xmlns:a16="http://schemas.microsoft.com/office/drawing/2014/main" id="{00000000-0008-0000-0E00-0000D9000000}"/>
            </a:ext>
          </a:extLst>
        </xdr:cNvPr>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170721</xdr:rowOff>
    </xdr:from>
    <xdr:to>
      <xdr:col>55</xdr:col>
      <xdr:colOff>50800</xdr:colOff>
      <xdr:row>61</xdr:row>
      <xdr:rowOff>100871</xdr:rowOff>
    </xdr:to>
    <xdr:sp macro="" textlink="">
      <xdr:nvSpPr>
        <xdr:cNvPr id="223" name="楕円 222">
          <a:extLst>
            <a:ext uri="{FF2B5EF4-FFF2-40B4-BE49-F238E27FC236}">
              <a16:creationId xmlns:a16="http://schemas.microsoft.com/office/drawing/2014/main" id="{00000000-0008-0000-0E00-0000DF000000}"/>
            </a:ext>
          </a:extLst>
        </xdr:cNvPr>
        <xdr:cNvSpPr/>
      </xdr:nvSpPr>
      <xdr:spPr>
        <a:xfrm>
          <a:off x="10426700" y="104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22148</xdr:rowOff>
    </xdr:from>
    <xdr:ext cx="599010" cy="259045"/>
    <xdr:sp macro="" textlink="">
      <xdr:nvSpPr>
        <xdr:cNvPr id="224" name="【橋りょう・トンネル】&#10;一人当たり有形固定資産（償却資産）額該当値テキスト">
          <a:extLst>
            <a:ext uri="{FF2B5EF4-FFF2-40B4-BE49-F238E27FC236}">
              <a16:creationId xmlns:a16="http://schemas.microsoft.com/office/drawing/2014/main" id="{00000000-0008-0000-0E00-0000E0000000}"/>
            </a:ext>
          </a:extLst>
        </xdr:cNvPr>
        <xdr:cNvSpPr txBox="1"/>
      </xdr:nvSpPr>
      <xdr:spPr>
        <a:xfrm>
          <a:off x="10515600" y="1030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11540</xdr:rowOff>
    </xdr:from>
    <xdr:to>
      <xdr:col>50</xdr:col>
      <xdr:colOff>165100</xdr:colOff>
      <xdr:row>61</xdr:row>
      <xdr:rowOff>113140</xdr:rowOff>
    </xdr:to>
    <xdr:sp macro="" textlink="">
      <xdr:nvSpPr>
        <xdr:cNvPr id="225" name="楕円 224">
          <a:extLst>
            <a:ext uri="{FF2B5EF4-FFF2-40B4-BE49-F238E27FC236}">
              <a16:creationId xmlns:a16="http://schemas.microsoft.com/office/drawing/2014/main" id="{00000000-0008-0000-0E00-0000E1000000}"/>
            </a:ext>
          </a:extLst>
        </xdr:cNvPr>
        <xdr:cNvSpPr/>
      </xdr:nvSpPr>
      <xdr:spPr>
        <a:xfrm>
          <a:off x="9588500" y="104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50071</xdr:rowOff>
    </xdr:from>
    <xdr:to>
      <xdr:col>55</xdr:col>
      <xdr:colOff>0</xdr:colOff>
      <xdr:row>61</xdr:row>
      <xdr:rowOff>62340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flipV="1">
          <a:off x="9639300" y="10508521"/>
          <a:ext cx="8382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50920</xdr:rowOff>
    </xdr:from>
    <xdr:to>
      <xdr:col>36</xdr:col>
      <xdr:colOff>165100</xdr:colOff>
      <xdr:row>61</xdr:row>
      <xdr:rowOff>152520</xdr:rowOff>
    </xdr:to>
    <xdr:sp macro="" textlink="">
      <xdr:nvSpPr>
        <xdr:cNvPr id="227" name="楕円 226">
          <a:extLst>
            <a:ext uri="{FF2B5EF4-FFF2-40B4-BE49-F238E27FC236}">
              <a16:creationId xmlns:a16="http://schemas.microsoft.com/office/drawing/2014/main" id="{00000000-0008-0000-0E00-0000E3000000}"/>
            </a:ext>
          </a:extLst>
        </xdr:cNvPr>
        <xdr:cNvSpPr/>
      </xdr:nvSpPr>
      <xdr:spPr>
        <a:xfrm>
          <a:off x="6921500" y="1050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171159</xdr:rowOff>
    </xdr:from>
    <xdr:ext cx="599010" cy="259045"/>
    <xdr:sp macro="" textlink="">
      <xdr:nvSpPr>
        <xdr:cNvPr id="228" name="n_1aveValue【橋りょう・トンネル】&#10;一人当たり有形固定資産（償却資産）額">
          <a:extLst>
            <a:ext uri="{FF2B5EF4-FFF2-40B4-BE49-F238E27FC236}">
              <a16:creationId xmlns:a16="http://schemas.microsoft.com/office/drawing/2014/main" id="{00000000-0008-0000-0E00-0000E4000000}"/>
            </a:ext>
          </a:extLst>
        </xdr:cNvPr>
        <xdr:cNvSpPr txBox="1"/>
      </xdr:nvSpPr>
      <xdr:spPr>
        <a:xfrm>
          <a:off x="9327095" y="10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37847</xdr:rowOff>
    </xdr:from>
    <xdr:ext cx="599010" cy="259045"/>
    <xdr:sp macro="" textlink="">
      <xdr:nvSpPr>
        <xdr:cNvPr id="229" name="n_2aveValue【橋りょう・トンネル】&#10;一人当たり有形固定資産（償却資産）額">
          <a:extLst>
            <a:ext uri="{FF2B5EF4-FFF2-40B4-BE49-F238E27FC236}">
              <a16:creationId xmlns:a16="http://schemas.microsoft.com/office/drawing/2014/main" id="{00000000-0008-0000-0E00-0000E5000000}"/>
            </a:ext>
          </a:extLst>
        </xdr:cNvPr>
        <xdr:cNvSpPr txBox="1"/>
      </xdr:nvSpPr>
      <xdr:spPr>
        <a:xfrm>
          <a:off x="84507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37583</xdr:rowOff>
    </xdr:from>
    <xdr:ext cx="599010" cy="259045"/>
    <xdr:sp macro="" textlink="">
      <xdr:nvSpPr>
        <xdr:cNvPr id="230" name="n_3aveValue【橋りょう・トンネル】&#10;一人当たり有形固定資産（償却資産）額">
          <a:extLst>
            <a:ext uri="{FF2B5EF4-FFF2-40B4-BE49-F238E27FC236}">
              <a16:creationId xmlns:a16="http://schemas.microsoft.com/office/drawing/2014/main" id="{00000000-0008-0000-0E00-0000E6000000}"/>
            </a:ext>
          </a:extLst>
        </xdr:cNvPr>
        <xdr:cNvSpPr txBox="1"/>
      </xdr:nvSpPr>
      <xdr:spPr>
        <a:xfrm>
          <a:off x="7561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15184</xdr:rowOff>
    </xdr:from>
    <xdr:ext cx="599010" cy="259045"/>
    <xdr:sp macro="" textlink="">
      <xdr:nvSpPr>
        <xdr:cNvPr id="231" name="n_4aveValue【橋りょう・トンネル】&#10;一人当たり有形固定資産（償却資産）額">
          <a:extLst>
            <a:ext uri="{FF2B5EF4-FFF2-40B4-BE49-F238E27FC236}">
              <a16:creationId xmlns:a16="http://schemas.microsoft.com/office/drawing/2014/main" id="{00000000-0008-0000-0E00-0000E7000000}"/>
            </a:ext>
          </a:extLst>
        </xdr:cNvPr>
        <xdr:cNvSpPr txBox="1"/>
      </xdr:nvSpPr>
      <xdr:spPr>
        <a:xfrm>
          <a:off x="6672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129667</xdr:rowOff>
    </xdr:from>
    <xdr:ext cx="599010" cy="259045"/>
    <xdr:sp macro="" textlink="">
      <xdr:nvSpPr>
        <xdr:cNvPr id="232" name="n_1mainValue【橋りょう・トンネル】&#10;一人当たり有形固定資産（償却資産）額">
          <a:extLst>
            <a:ext uri="{FF2B5EF4-FFF2-40B4-BE49-F238E27FC236}">
              <a16:creationId xmlns:a16="http://schemas.microsoft.com/office/drawing/2014/main" id="{00000000-0008-0000-0E00-0000E8000000}"/>
            </a:ext>
          </a:extLst>
        </xdr:cNvPr>
        <xdr:cNvSpPr txBox="1"/>
      </xdr:nvSpPr>
      <xdr:spPr>
        <a:xfrm>
          <a:off x="9327095" y="10245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169047</xdr:rowOff>
    </xdr:from>
    <xdr:ext cx="599010" cy="259045"/>
    <xdr:sp macro="" textlink="">
      <xdr:nvSpPr>
        <xdr:cNvPr id="233" name="n_4mainValue【橋りょう・トンネル】&#10;一人当たり有形固定資産（償却資産）額">
          <a:extLst>
            <a:ext uri="{FF2B5EF4-FFF2-40B4-BE49-F238E27FC236}">
              <a16:creationId xmlns:a16="http://schemas.microsoft.com/office/drawing/2014/main" id="{00000000-0008-0000-0E00-0000E9000000}"/>
            </a:ext>
          </a:extLst>
        </xdr:cNvPr>
        <xdr:cNvSpPr txBox="1"/>
      </xdr:nvSpPr>
      <xdr:spPr>
        <a:xfrm>
          <a:off x="6672795" y="1028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公営住宅】&#10;有形固定資産減価償却率グラフ枠">
          <a:extLst>
            <a:ext uri="{FF2B5EF4-FFF2-40B4-BE49-F238E27FC236}">
              <a16:creationId xmlns:a16="http://schemas.microsoft.com/office/drawing/2014/main" id="{00000000-0008-0000-0E00-00000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9" name="【公営住宅】&#10;有形固定資産減価償却率最小値テキスト">
          <a:extLst>
            <a:ext uri="{FF2B5EF4-FFF2-40B4-BE49-F238E27FC236}">
              <a16:creationId xmlns:a16="http://schemas.microsoft.com/office/drawing/2014/main" id="{00000000-0008-0000-0E00-000003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61" name="【公営住宅】&#10;有形固定資産減価償却率最大値テキスト">
          <a:extLst>
            <a:ext uri="{FF2B5EF4-FFF2-40B4-BE49-F238E27FC236}">
              <a16:creationId xmlns:a16="http://schemas.microsoft.com/office/drawing/2014/main" id="{00000000-0008-0000-0E00-000005010000}"/>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63" name="【公営住宅】&#10;有形固定資産減価償却率平均値テキスト">
          <a:extLst>
            <a:ext uri="{FF2B5EF4-FFF2-40B4-BE49-F238E27FC236}">
              <a16:creationId xmlns:a16="http://schemas.microsoft.com/office/drawing/2014/main" id="{00000000-0008-0000-0E00-000007010000}"/>
            </a:ext>
          </a:extLst>
        </xdr:cNvPr>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64" name="フローチャート: 判断 263">
          <a:extLst>
            <a:ext uri="{FF2B5EF4-FFF2-40B4-BE49-F238E27FC236}">
              <a16:creationId xmlns:a16="http://schemas.microsoft.com/office/drawing/2014/main" id="{00000000-0008-0000-0E00-000008010000}"/>
            </a:ext>
          </a:extLst>
        </xdr:cNvPr>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65" name="フローチャート: 判断 264">
          <a:extLst>
            <a:ext uri="{FF2B5EF4-FFF2-40B4-BE49-F238E27FC236}">
              <a16:creationId xmlns:a16="http://schemas.microsoft.com/office/drawing/2014/main" id="{00000000-0008-0000-0E00-000009010000}"/>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66" name="フローチャート: 判断 265">
          <a:extLst>
            <a:ext uri="{FF2B5EF4-FFF2-40B4-BE49-F238E27FC236}">
              <a16:creationId xmlns:a16="http://schemas.microsoft.com/office/drawing/2014/main" id="{00000000-0008-0000-0E00-00000A010000}"/>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67" name="フローチャート: 判断 266">
          <a:extLst>
            <a:ext uri="{FF2B5EF4-FFF2-40B4-BE49-F238E27FC236}">
              <a16:creationId xmlns:a16="http://schemas.microsoft.com/office/drawing/2014/main" id="{00000000-0008-0000-0E00-00000B010000}"/>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68" name="フローチャート: 判断 267">
          <a:extLst>
            <a:ext uri="{FF2B5EF4-FFF2-40B4-BE49-F238E27FC236}">
              <a16:creationId xmlns:a16="http://schemas.microsoft.com/office/drawing/2014/main" id="{00000000-0008-0000-0E00-00000C010000}"/>
            </a:ext>
          </a:extLst>
        </xdr:cNvPr>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126364</xdr:rowOff>
    </xdr:from>
    <xdr:to>
      <xdr:col>24</xdr:col>
      <xdr:colOff>114300</xdr:colOff>
      <xdr:row>85</xdr:row>
      <xdr:rowOff>56514</xdr:rowOff>
    </xdr:to>
    <xdr:sp macro="" textlink="">
      <xdr:nvSpPr>
        <xdr:cNvPr id="274" name="楕円 273">
          <a:extLst>
            <a:ext uri="{FF2B5EF4-FFF2-40B4-BE49-F238E27FC236}">
              <a16:creationId xmlns:a16="http://schemas.microsoft.com/office/drawing/2014/main" id="{00000000-0008-0000-0E00-000012010000}"/>
            </a:ext>
          </a:extLst>
        </xdr:cNvPr>
        <xdr:cNvSpPr/>
      </xdr:nvSpPr>
      <xdr:spPr>
        <a:xfrm>
          <a:off x="45847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104791</xdr:rowOff>
    </xdr:from>
    <xdr:ext cx="405111" cy="259045"/>
    <xdr:sp macro="" textlink="">
      <xdr:nvSpPr>
        <xdr:cNvPr id="275" name="【公営住宅】&#10;有形固定資産減価償却率該当値テキスト">
          <a:extLst>
            <a:ext uri="{FF2B5EF4-FFF2-40B4-BE49-F238E27FC236}">
              <a16:creationId xmlns:a16="http://schemas.microsoft.com/office/drawing/2014/main" id="{00000000-0008-0000-0E00-000013010000}"/>
            </a:ext>
          </a:extLst>
        </xdr:cNvPr>
        <xdr:cNvSpPr txBox="1"/>
      </xdr:nvSpPr>
      <xdr:spPr>
        <a:xfrm>
          <a:off x="4673600"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118745</xdr:rowOff>
    </xdr:from>
    <xdr:to>
      <xdr:col>20</xdr:col>
      <xdr:colOff>38100</xdr:colOff>
      <xdr:row>85</xdr:row>
      <xdr:rowOff>48895</xdr:rowOff>
    </xdr:to>
    <xdr:sp macro="" textlink="">
      <xdr:nvSpPr>
        <xdr:cNvPr id="276" name="楕円 275">
          <a:extLst>
            <a:ext uri="{FF2B5EF4-FFF2-40B4-BE49-F238E27FC236}">
              <a16:creationId xmlns:a16="http://schemas.microsoft.com/office/drawing/2014/main" id="{00000000-0008-0000-0E00-000014010000}"/>
            </a:ext>
          </a:extLst>
        </xdr:cNvPr>
        <xdr:cNvSpPr/>
      </xdr:nvSpPr>
      <xdr:spPr>
        <a:xfrm>
          <a:off x="3746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169545</xdr:rowOff>
    </xdr:from>
    <xdr:to>
      <xdr:col>24</xdr:col>
      <xdr:colOff>63500</xdr:colOff>
      <xdr:row>85</xdr:row>
      <xdr:rowOff>5714</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3797300" y="1457134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92075</xdr:rowOff>
    </xdr:from>
    <xdr:to>
      <xdr:col>6</xdr:col>
      <xdr:colOff>38100</xdr:colOff>
      <xdr:row>85</xdr:row>
      <xdr:rowOff>22225</xdr:rowOff>
    </xdr:to>
    <xdr:sp macro="" textlink="">
      <xdr:nvSpPr>
        <xdr:cNvPr id="278" name="楕円 277">
          <a:extLst>
            <a:ext uri="{FF2B5EF4-FFF2-40B4-BE49-F238E27FC236}">
              <a16:creationId xmlns:a16="http://schemas.microsoft.com/office/drawing/2014/main" id="{00000000-0008-0000-0E00-000016010000}"/>
            </a:ext>
          </a:extLst>
        </xdr:cNvPr>
        <xdr:cNvSpPr/>
      </xdr:nvSpPr>
      <xdr:spPr>
        <a:xfrm>
          <a:off x="10795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93997</xdr:rowOff>
    </xdr:from>
    <xdr:ext cx="405111" cy="259045"/>
    <xdr:sp macro="" textlink="">
      <xdr:nvSpPr>
        <xdr:cNvPr id="279" name="n_1aveValue【公営住宅】&#10;有形固定資産減価償却率">
          <a:extLst>
            <a:ext uri="{FF2B5EF4-FFF2-40B4-BE49-F238E27FC236}">
              <a16:creationId xmlns:a16="http://schemas.microsoft.com/office/drawing/2014/main" id="{00000000-0008-0000-0E00-000017010000}"/>
            </a:ext>
          </a:extLst>
        </xdr:cNvPr>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280" name="n_2aveValue【公営住宅】&#10;有形固定資産減価償却率">
          <a:extLst>
            <a:ext uri="{FF2B5EF4-FFF2-40B4-BE49-F238E27FC236}">
              <a16:creationId xmlns:a16="http://schemas.microsoft.com/office/drawing/2014/main" id="{00000000-0008-0000-0E00-000018010000}"/>
            </a:ext>
          </a:extLst>
        </xdr:cNvPr>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281" name="n_3aveValue【公営住宅】&#10;有形固定資産減価償却率">
          <a:extLst>
            <a:ext uri="{FF2B5EF4-FFF2-40B4-BE49-F238E27FC236}">
              <a16:creationId xmlns:a16="http://schemas.microsoft.com/office/drawing/2014/main" id="{00000000-0008-0000-0E00-000019010000}"/>
            </a:ext>
          </a:extLst>
        </xdr:cNvPr>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282" name="n_4aveValue【公営住宅】&#10;有形固定資産減価償却率">
          <a:extLst>
            <a:ext uri="{FF2B5EF4-FFF2-40B4-BE49-F238E27FC236}">
              <a16:creationId xmlns:a16="http://schemas.microsoft.com/office/drawing/2014/main" id="{00000000-0008-0000-0E00-00001A010000}"/>
            </a:ext>
          </a:extLst>
        </xdr:cNvPr>
        <xdr:cNvSpPr txBox="1"/>
      </xdr:nvSpPr>
      <xdr:spPr>
        <a:xfrm>
          <a:off x="927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40022</xdr:rowOff>
    </xdr:from>
    <xdr:ext cx="405111" cy="259045"/>
    <xdr:sp macro="" textlink="">
      <xdr:nvSpPr>
        <xdr:cNvPr id="283" name="n_1mainValue【公営住宅】&#10;有形固定資産減価償却率">
          <a:extLst>
            <a:ext uri="{FF2B5EF4-FFF2-40B4-BE49-F238E27FC236}">
              <a16:creationId xmlns:a16="http://schemas.microsoft.com/office/drawing/2014/main" id="{00000000-0008-0000-0E00-00001B010000}"/>
            </a:ext>
          </a:extLst>
        </xdr:cNvPr>
        <xdr:cNvSpPr txBox="1"/>
      </xdr:nvSpPr>
      <xdr:spPr>
        <a:xfrm>
          <a:off x="3582044" y="1461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13352</xdr:rowOff>
    </xdr:from>
    <xdr:ext cx="405111" cy="259045"/>
    <xdr:sp macro="" textlink="">
      <xdr:nvSpPr>
        <xdr:cNvPr id="284" name="n_4mainValue【公営住宅】&#10;有形固定資産減価償却率">
          <a:extLst>
            <a:ext uri="{FF2B5EF4-FFF2-40B4-BE49-F238E27FC236}">
              <a16:creationId xmlns:a16="http://schemas.microsoft.com/office/drawing/2014/main" id="{00000000-0008-0000-0E00-00001C010000}"/>
            </a:ext>
          </a:extLst>
        </xdr:cNvPr>
        <xdr:cNvSpPr txBox="1"/>
      </xdr:nvSpPr>
      <xdr:spPr>
        <a:xfrm>
          <a:off x="927744" y="1458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a:extLst>
            <a:ext uri="{FF2B5EF4-FFF2-40B4-BE49-F238E27FC236}">
              <a16:creationId xmlns:a16="http://schemas.microsoft.com/office/drawing/2014/main" id="{00000000-0008-0000-0E00-00003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07" name="【公営住宅】&#10;一人当たり面積最小値テキスト">
          <a:extLst>
            <a:ext uri="{FF2B5EF4-FFF2-40B4-BE49-F238E27FC236}">
              <a16:creationId xmlns:a16="http://schemas.microsoft.com/office/drawing/2014/main" id="{00000000-0008-0000-0E00-000033010000}"/>
            </a:ext>
          </a:extLst>
        </xdr:cNvPr>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09" name="【公営住宅】&#10;一人当たり面積最大値テキスト">
          <a:extLst>
            <a:ext uri="{FF2B5EF4-FFF2-40B4-BE49-F238E27FC236}">
              <a16:creationId xmlns:a16="http://schemas.microsoft.com/office/drawing/2014/main" id="{00000000-0008-0000-0E00-000035010000}"/>
            </a:ext>
          </a:extLst>
        </xdr:cNvPr>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11" name="【公営住宅】&#10;一人当たり面積平均値テキスト">
          <a:extLst>
            <a:ext uri="{FF2B5EF4-FFF2-40B4-BE49-F238E27FC236}">
              <a16:creationId xmlns:a16="http://schemas.microsoft.com/office/drawing/2014/main" id="{00000000-0008-0000-0E00-000037010000}"/>
            </a:ext>
          </a:extLst>
        </xdr:cNvPr>
        <xdr:cNvSpPr txBox="1"/>
      </xdr:nvSpPr>
      <xdr:spPr>
        <a:xfrm>
          <a:off x="10515600" y="145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12" name="フローチャート: 判断 311">
          <a:extLst>
            <a:ext uri="{FF2B5EF4-FFF2-40B4-BE49-F238E27FC236}">
              <a16:creationId xmlns:a16="http://schemas.microsoft.com/office/drawing/2014/main" id="{00000000-0008-0000-0E00-000038010000}"/>
            </a:ext>
          </a:extLst>
        </xdr:cNvPr>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13" name="フローチャート: 判断 312">
          <a:extLst>
            <a:ext uri="{FF2B5EF4-FFF2-40B4-BE49-F238E27FC236}">
              <a16:creationId xmlns:a16="http://schemas.microsoft.com/office/drawing/2014/main" id="{00000000-0008-0000-0E00-000039010000}"/>
            </a:ext>
          </a:extLst>
        </xdr:cNvPr>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14" name="フローチャート: 判断 313">
          <a:extLst>
            <a:ext uri="{FF2B5EF4-FFF2-40B4-BE49-F238E27FC236}">
              <a16:creationId xmlns:a16="http://schemas.microsoft.com/office/drawing/2014/main" id="{00000000-0008-0000-0E00-00003A010000}"/>
            </a:ext>
          </a:extLst>
        </xdr:cNvPr>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15" name="フローチャート: 判断 314">
          <a:extLst>
            <a:ext uri="{FF2B5EF4-FFF2-40B4-BE49-F238E27FC236}">
              <a16:creationId xmlns:a16="http://schemas.microsoft.com/office/drawing/2014/main" id="{00000000-0008-0000-0E00-00003B010000}"/>
            </a:ext>
          </a:extLst>
        </xdr:cNvPr>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16" name="フローチャート: 判断 315">
          <a:extLst>
            <a:ext uri="{FF2B5EF4-FFF2-40B4-BE49-F238E27FC236}">
              <a16:creationId xmlns:a16="http://schemas.microsoft.com/office/drawing/2014/main" id="{00000000-0008-0000-0E00-00003C010000}"/>
            </a:ext>
          </a:extLst>
        </xdr:cNvPr>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113579</xdr:rowOff>
    </xdr:from>
    <xdr:to>
      <xdr:col>55</xdr:col>
      <xdr:colOff>50800</xdr:colOff>
      <xdr:row>86</xdr:row>
      <xdr:rowOff>43729</xdr:rowOff>
    </xdr:to>
    <xdr:sp macro="" textlink="">
      <xdr:nvSpPr>
        <xdr:cNvPr id="322" name="楕円 321">
          <a:extLst>
            <a:ext uri="{FF2B5EF4-FFF2-40B4-BE49-F238E27FC236}">
              <a16:creationId xmlns:a16="http://schemas.microsoft.com/office/drawing/2014/main" id="{00000000-0008-0000-0E00-000042010000}"/>
            </a:ext>
          </a:extLst>
        </xdr:cNvPr>
        <xdr:cNvSpPr/>
      </xdr:nvSpPr>
      <xdr:spPr>
        <a:xfrm>
          <a:off x="10426700" y="146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78976</xdr:rowOff>
    </xdr:from>
    <xdr:ext cx="469744" cy="259045"/>
    <xdr:sp macro="" textlink="">
      <xdr:nvSpPr>
        <xdr:cNvPr id="323" name="【公営住宅】&#10;一人当たり面積該当値テキスト">
          <a:extLst>
            <a:ext uri="{FF2B5EF4-FFF2-40B4-BE49-F238E27FC236}">
              <a16:creationId xmlns:a16="http://schemas.microsoft.com/office/drawing/2014/main" id="{00000000-0008-0000-0E00-000043010000}"/>
            </a:ext>
          </a:extLst>
        </xdr:cNvPr>
        <xdr:cNvSpPr txBox="1"/>
      </xdr:nvSpPr>
      <xdr:spPr>
        <a:xfrm>
          <a:off x="10515600" y="1465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114585</xdr:rowOff>
    </xdr:from>
    <xdr:to>
      <xdr:col>50</xdr:col>
      <xdr:colOff>165100</xdr:colOff>
      <xdr:row>86</xdr:row>
      <xdr:rowOff>44735</xdr:rowOff>
    </xdr:to>
    <xdr:sp macro="" textlink="">
      <xdr:nvSpPr>
        <xdr:cNvPr id="324" name="楕円 323">
          <a:extLst>
            <a:ext uri="{FF2B5EF4-FFF2-40B4-BE49-F238E27FC236}">
              <a16:creationId xmlns:a16="http://schemas.microsoft.com/office/drawing/2014/main" id="{00000000-0008-0000-0E00-000044010000}"/>
            </a:ext>
          </a:extLst>
        </xdr:cNvPr>
        <xdr:cNvSpPr/>
      </xdr:nvSpPr>
      <xdr:spPr>
        <a:xfrm>
          <a:off x="9588500" y="1468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164379</xdr:rowOff>
    </xdr:from>
    <xdr:to>
      <xdr:col>55</xdr:col>
      <xdr:colOff>0</xdr:colOff>
      <xdr:row>85</xdr:row>
      <xdr:rowOff>165385</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flipV="1">
          <a:off x="9639300" y="14737629"/>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97943</xdr:rowOff>
    </xdr:from>
    <xdr:to>
      <xdr:col>36</xdr:col>
      <xdr:colOff>165100</xdr:colOff>
      <xdr:row>86</xdr:row>
      <xdr:rowOff>28093</xdr:rowOff>
    </xdr:to>
    <xdr:sp macro="" textlink="">
      <xdr:nvSpPr>
        <xdr:cNvPr id="326" name="楕円 325">
          <a:extLst>
            <a:ext uri="{FF2B5EF4-FFF2-40B4-BE49-F238E27FC236}">
              <a16:creationId xmlns:a16="http://schemas.microsoft.com/office/drawing/2014/main" id="{00000000-0008-0000-0E00-000046010000}"/>
            </a:ext>
          </a:extLst>
        </xdr:cNvPr>
        <xdr:cNvSpPr/>
      </xdr:nvSpPr>
      <xdr:spPr>
        <a:xfrm>
          <a:off x="6921500" y="146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47271</xdr:rowOff>
    </xdr:from>
    <xdr:ext cx="469744" cy="259045"/>
    <xdr:sp macro="" textlink="">
      <xdr:nvSpPr>
        <xdr:cNvPr id="327" name="n_1aveValue【公営住宅】&#10;一人当たり面積">
          <a:extLst>
            <a:ext uri="{FF2B5EF4-FFF2-40B4-BE49-F238E27FC236}">
              <a16:creationId xmlns:a16="http://schemas.microsoft.com/office/drawing/2014/main" id="{00000000-0008-0000-0E00-000047010000}"/>
            </a:ext>
          </a:extLst>
        </xdr:cNvPr>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28" name="n_2aveValue【公営住宅】&#10;一人当たり面積">
          <a:extLst>
            <a:ext uri="{FF2B5EF4-FFF2-40B4-BE49-F238E27FC236}">
              <a16:creationId xmlns:a16="http://schemas.microsoft.com/office/drawing/2014/main" id="{00000000-0008-0000-0E00-000048010000}"/>
            </a:ext>
          </a:extLst>
        </xdr:cNvPr>
        <xdr:cNvSpPr txBox="1"/>
      </xdr:nvSpPr>
      <xdr:spPr>
        <a:xfrm>
          <a:off x="8515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29" name="n_3aveValue【公営住宅】&#10;一人当たり面積">
          <a:extLst>
            <a:ext uri="{FF2B5EF4-FFF2-40B4-BE49-F238E27FC236}">
              <a16:creationId xmlns:a16="http://schemas.microsoft.com/office/drawing/2014/main" id="{00000000-0008-0000-0E00-000049010000}"/>
            </a:ext>
          </a:extLst>
        </xdr:cNvPr>
        <xdr:cNvSpPr txBox="1"/>
      </xdr:nvSpPr>
      <xdr:spPr>
        <a:xfrm>
          <a:off x="7626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23105</xdr:rowOff>
    </xdr:from>
    <xdr:ext cx="469744" cy="259045"/>
    <xdr:sp macro="" textlink="">
      <xdr:nvSpPr>
        <xdr:cNvPr id="330" name="n_4aveValue【公営住宅】&#10;一人当たり面積">
          <a:extLst>
            <a:ext uri="{FF2B5EF4-FFF2-40B4-BE49-F238E27FC236}">
              <a16:creationId xmlns:a16="http://schemas.microsoft.com/office/drawing/2014/main" id="{00000000-0008-0000-0E00-00004A010000}"/>
            </a:ext>
          </a:extLst>
        </xdr:cNvPr>
        <xdr:cNvSpPr txBox="1"/>
      </xdr:nvSpPr>
      <xdr:spPr>
        <a:xfrm>
          <a:off x="6737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35862</xdr:rowOff>
    </xdr:from>
    <xdr:ext cx="469744" cy="259045"/>
    <xdr:sp macro="" textlink="">
      <xdr:nvSpPr>
        <xdr:cNvPr id="331" name="n_1mainValue【公営住宅】&#10;一人当たり面積">
          <a:extLst>
            <a:ext uri="{FF2B5EF4-FFF2-40B4-BE49-F238E27FC236}">
              <a16:creationId xmlns:a16="http://schemas.microsoft.com/office/drawing/2014/main" id="{00000000-0008-0000-0E00-00004B010000}"/>
            </a:ext>
          </a:extLst>
        </xdr:cNvPr>
        <xdr:cNvSpPr txBox="1"/>
      </xdr:nvSpPr>
      <xdr:spPr>
        <a:xfrm>
          <a:off x="9391727" y="1478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44620</xdr:rowOff>
    </xdr:from>
    <xdr:ext cx="469744" cy="259045"/>
    <xdr:sp macro="" textlink="">
      <xdr:nvSpPr>
        <xdr:cNvPr id="332" name="n_4mainValue【公営住宅】&#10;一人当たり面積">
          <a:extLst>
            <a:ext uri="{FF2B5EF4-FFF2-40B4-BE49-F238E27FC236}">
              <a16:creationId xmlns:a16="http://schemas.microsoft.com/office/drawing/2014/main" id="{00000000-0008-0000-0E00-00004C010000}"/>
            </a:ext>
          </a:extLst>
        </xdr:cNvPr>
        <xdr:cNvSpPr txBox="1"/>
      </xdr:nvSpPr>
      <xdr:spPr>
        <a:xfrm>
          <a:off x="6737427" y="144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認定こども園・幼稚園・保育所】&#10;有形固定資産減価償却率グラフ枠">
          <a:extLst>
            <a:ext uri="{FF2B5EF4-FFF2-40B4-BE49-F238E27FC236}">
              <a16:creationId xmlns:a16="http://schemas.microsoft.com/office/drawing/2014/main" id="{00000000-0008-0000-0E00-00007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75" name="【認定こども園・幼稚園・保育所】&#10;有形固定資産減価償却率最小値テキスト">
          <a:extLst>
            <a:ext uri="{FF2B5EF4-FFF2-40B4-BE49-F238E27FC236}">
              <a16:creationId xmlns:a16="http://schemas.microsoft.com/office/drawing/2014/main" id="{00000000-0008-0000-0E00-00007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377" name="【認定こども園・幼稚園・保育所】&#10;有形固定資産減価償却率最大値テキスト">
          <a:extLst>
            <a:ext uri="{FF2B5EF4-FFF2-40B4-BE49-F238E27FC236}">
              <a16:creationId xmlns:a16="http://schemas.microsoft.com/office/drawing/2014/main" id="{00000000-0008-0000-0E00-000079010000}"/>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379" name="【認定こども園・幼稚園・保育所】&#10;有形固定資産減価償却率平均値テキスト">
          <a:extLst>
            <a:ext uri="{FF2B5EF4-FFF2-40B4-BE49-F238E27FC236}">
              <a16:creationId xmlns:a16="http://schemas.microsoft.com/office/drawing/2014/main" id="{00000000-0008-0000-0E00-00007B010000}"/>
            </a:ext>
          </a:extLst>
        </xdr:cNvPr>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380" name="フローチャート: 判断 379">
          <a:extLst>
            <a:ext uri="{FF2B5EF4-FFF2-40B4-BE49-F238E27FC236}">
              <a16:creationId xmlns:a16="http://schemas.microsoft.com/office/drawing/2014/main" id="{00000000-0008-0000-0E00-00007C010000}"/>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381" name="フローチャート: 判断 380">
          <a:extLst>
            <a:ext uri="{FF2B5EF4-FFF2-40B4-BE49-F238E27FC236}">
              <a16:creationId xmlns:a16="http://schemas.microsoft.com/office/drawing/2014/main" id="{00000000-0008-0000-0E00-00007D010000}"/>
            </a:ext>
          </a:extLst>
        </xdr:cNvPr>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382" name="フローチャート: 判断 381">
          <a:extLst>
            <a:ext uri="{FF2B5EF4-FFF2-40B4-BE49-F238E27FC236}">
              <a16:creationId xmlns:a16="http://schemas.microsoft.com/office/drawing/2014/main" id="{00000000-0008-0000-0E00-00007E010000}"/>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383" name="フローチャート: 判断 382">
          <a:extLst>
            <a:ext uri="{FF2B5EF4-FFF2-40B4-BE49-F238E27FC236}">
              <a16:creationId xmlns:a16="http://schemas.microsoft.com/office/drawing/2014/main" id="{00000000-0008-0000-0E00-00007F010000}"/>
            </a:ext>
          </a:extLst>
        </xdr:cNvPr>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384" name="フローチャート: 判断 383">
          <a:extLst>
            <a:ext uri="{FF2B5EF4-FFF2-40B4-BE49-F238E27FC236}">
              <a16:creationId xmlns:a16="http://schemas.microsoft.com/office/drawing/2014/main" id="{00000000-0008-0000-0E00-000080010000}"/>
            </a:ext>
          </a:extLst>
        </xdr:cNvPr>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90" name="楕円 389">
          <a:extLst>
            <a:ext uri="{FF2B5EF4-FFF2-40B4-BE49-F238E27FC236}">
              <a16:creationId xmlns:a16="http://schemas.microsoft.com/office/drawing/2014/main" id="{00000000-0008-0000-0E00-000086010000}"/>
            </a:ext>
          </a:extLst>
        </xdr:cNvPr>
        <xdr:cNvSpPr/>
      </xdr:nvSpPr>
      <xdr:spPr>
        <a:xfrm>
          <a:off x="162687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149514</xdr:rowOff>
    </xdr:from>
    <xdr:ext cx="405111" cy="259045"/>
    <xdr:sp macro="" textlink="">
      <xdr:nvSpPr>
        <xdr:cNvPr id="391" name="【認定こども園・幼稚園・保育所】&#10;有形固定資産減価償却率該当値テキスト">
          <a:extLst>
            <a:ext uri="{FF2B5EF4-FFF2-40B4-BE49-F238E27FC236}">
              <a16:creationId xmlns:a16="http://schemas.microsoft.com/office/drawing/2014/main" id="{00000000-0008-0000-0E00-000087010000}"/>
            </a:ext>
          </a:extLst>
        </xdr:cNvPr>
        <xdr:cNvSpPr txBox="1"/>
      </xdr:nvSpPr>
      <xdr:spPr>
        <a:xfrm>
          <a:off x="16357600" y="632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97246</xdr:rowOff>
    </xdr:from>
    <xdr:to>
      <xdr:col>81</xdr:col>
      <xdr:colOff>101600</xdr:colOff>
      <xdr:row>38</xdr:row>
      <xdr:rowOff>27395</xdr:rowOff>
    </xdr:to>
    <xdr:sp macro="" textlink="">
      <xdr:nvSpPr>
        <xdr:cNvPr id="392" name="楕円 391">
          <a:extLst>
            <a:ext uri="{FF2B5EF4-FFF2-40B4-BE49-F238E27FC236}">
              <a16:creationId xmlns:a16="http://schemas.microsoft.com/office/drawing/2014/main" id="{00000000-0008-0000-0E00-000088010000}"/>
            </a:ext>
          </a:extLst>
        </xdr:cNvPr>
        <xdr:cNvSpPr/>
      </xdr:nvSpPr>
      <xdr:spPr>
        <a:xfrm>
          <a:off x="15430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148046</xdr:rowOff>
    </xdr:from>
    <xdr:to>
      <xdr:col>85</xdr:col>
      <xdr:colOff>127000</xdr:colOff>
      <xdr:row>38</xdr:row>
      <xdr:rowOff>5987</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5481300" y="649169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44994</xdr:rowOff>
    </xdr:from>
    <xdr:to>
      <xdr:col>67</xdr:col>
      <xdr:colOff>101600</xdr:colOff>
      <xdr:row>40</xdr:row>
      <xdr:rowOff>146594</xdr:rowOff>
    </xdr:to>
    <xdr:sp macro="" textlink="">
      <xdr:nvSpPr>
        <xdr:cNvPr id="394" name="楕円 393">
          <a:extLst>
            <a:ext uri="{FF2B5EF4-FFF2-40B4-BE49-F238E27FC236}">
              <a16:creationId xmlns:a16="http://schemas.microsoft.com/office/drawing/2014/main" id="{00000000-0008-0000-0E00-00008A010000}"/>
            </a:ext>
          </a:extLst>
        </xdr:cNvPr>
        <xdr:cNvSpPr/>
      </xdr:nvSpPr>
      <xdr:spPr>
        <a:xfrm>
          <a:off x="12763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96900</xdr:rowOff>
    </xdr:from>
    <xdr:ext cx="405111" cy="259045"/>
    <xdr:sp macro="" textlink="">
      <xdr:nvSpPr>
        <xdr:cNvPr id="395" name="n_1aveValue【認定こども園・幼稚園・保育所】&#10;有形固定資産減価償却率">
          <a:extLst>
            <a:ext uri="{FF2B5EF4-FFF2-40B4-BE49-F238E27FC236}">
              <a16:creationId xmlns:a16="http://schemas.microsoft.com/office/drawing/2014/main" id="{00000000-0008-0000-0E00-00008B010000}"/>
            </a:ext>
          </a:extLst>
        </xdr:cNvPr>
        <xdr:cNvSpPr txBox="1"/>
      </xdr:nvSpPr>
      <xdr:spPr>
        <a:xfrm>
          <a:off x="15266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396" name="n_2aveValue【認定こども園・幼稚園・保育所】&#10;有形固定資産減価償却率">
          <a:extLst>
            <a:ext uri="{FF2B5EF4-FFF2-40B4-BE49-F238E27FC236}">
              <a16:creationId xmlns:a16="http://schemas.microsoft.com/office/drawing/2014/main" id="{00000000-0008-0000-0E00-00008C010000}"/>
            </a:ext>
          </a:extLst>
        </xdr:cNvPr>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397" name="n_3aveValue【認定こども園・幼稚園・保育所】&#10;有形固定資産減価償却率">
          <a:extLst>
            <a:ext uri="{FF2B5EF4-FFF2-40B4-BE49-F238E27FC236}">
              <a16:creationId xmlns:a16="http://schemas.microsoft.com/office/drawing/2014/main" id="{00000000-0008-0000-0E00-00008D010000}"/>
            </a:ext>
          </a:extLst>
        </xdr:cNvPr>
        <xdr:cNvSpPr txBox="1"/>
      </xdr:nvSpPr>
      <xdr:spPr>
        <a:xfrm>
          <a:off x="13500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398" name="n_4aveValue【認定こども園・幼稚園・保育所】&#10;有形固定資産減価償却率">
          <a:extLst>
            <a:ext uri="{FF2B5EF4-FFF2-40B4-BE49-F238E27FC236}">
              <a16:creationId xmlns:a16="http://schemas.microsoft.com/office/drawing/2014/main" id="{00000000-0008-0000-0E00-00008E010000}"/>
            </a:ext>
          </a:extLst>
        </xdr:cNvPr>
        <xdr:cNvSpPr txBox="1"/>
      </xdr:nvSpPr>
      <xdr:spPr>
        <a:xfrm>
          <a:off x="12611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43923</xdr:rowOff>
    </xdr:from>
    <xdr:ext cx="405111" cy="259045"/>
    <xdr:sp macro="" textlink="">
      <xdr:nvSpPr>
        <xdr:cNvPr id="399" name="n_1mainValue【認定こども園・幼稚園・保育所】&#10;有形固定資産減価償却率">
          <a:extLst>
            <a:ext uri="{FF2B5EF4-FFF2-40B4-BE49-F238E27FC236}">
              <a16:creationId xmlns:a16="http://schemas.microsoft.com/office/drawing/2014/main" id="{00000000-0008-0000-0E00-00008F010000}"/>
            </a:ext>
          </a:extLst>
        </xdr:cNvPr>
        <xdr:cNvSpPr txBox="1"/>
      </xdr:nvSpPr>
      <xdr:spPr>
        <a:xfrm>
          <a:off x="152660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137721</xdr:rowOff>
    </xdr:from>
    <xdr:ext cx="405111" cy="259045"/>
    <xdr:sp macro="" textlink="">
      <xdr:nvSpPr>
        <xdr:cNvPr id="400" name="n_4mainValue【認定こども園・幼稚園・保育所】&#10;有形固定資産減価償却率">
          <a:extLst>
            <a:ext uri="{FF2B5EF4-FFF2-40B4-BE49-F238E27FC236}">
              <a16:creationId xmlns:a16="http://schemas.microsoft.com/office/drawing/2014/main" id="{00000000-0008-0000-0E00-000090010000}"/>
            </a:ext>
          </a:extLst>
        </xdr:cNvPr>
        <xdr:cNvSpPr txBox="1"/>
      </xdr:nvSpPr>
      <xdr:spPr>
        <a:xfrm>
          <a:off x="126117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1" name="【認定こども園・幼稚園・保育所】&#10;一人当たり面積グラフ枠">
          <a:extLst>
            <a:ext uri="{FF2B5EF4-FFF2-40B4-BE49-F238E27FC236}">
              <a16:creationId xmlns:a16="http://schemas.microsoft.com/office/drawing/2014/main" id="{00000000-0008-0000-0E00-0000A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23" name="【認定こども園・幼稚園・保育所】&#10;一人当たり面積最小値テキスト">
          <a:extLst>
            <a:ext uri="{FF2B5EF4-FFF2-40B4-BE49-F238E27FC236}">
              <a16:creationId xmlns:a16="http://schemas.microsoft.com/office/drawing/2014/main" id="{00000000-0008-0000-0E00-0000A7010000}"/>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25" name="【認定こども園・幼稚園・保育所】&#10;一人当たり面積最大値テキスト">
          <a:extLst>
            <a:ext uri="{FF2B5EF4-FFF2-40B4-BE49-F238E27FC236}">
              <a16:creationId xmlns:a16="http://schemas.microsoft.com/office/drawing/2014/main" id="{00000000-0008-0000-0E00-0000A9010000}"/>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27" name="【認定こども園・幼稚園・保育所】&#10;一人当たり面積平均値テキスト">
          <a:extLst>
            <a:ext uri="{FF2B5EF4-FFF2-40B4-BE49-F238E27FC236}">
              <a16:creationId xmlns:a16="http://schemas.microsoft.com/office/drawing/2014/main" id="{00000000-0008-0000-0E00-0000AB010000}"/>
            </a:ext>
          </a:extLst>
        </xdr:cNvPr>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23114</xdr:rowOff>
    </xdr:from>
    <xdr:to>
      <xdr:col>116</xdr:col>
      <xdr:colOff>114300</xdr:colOff>
      <xdr:row>37</xdr:row>
      <xdr:rowOff>124714</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221107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45991</xdr:rowOff>
    </xdr:from>
    <xdr:ext cx="469744" cy="259045"/>
    <xdr:sp macro="" textlink="">
      <xdr:nvSpPr>
        <xdr:cNvPr id="439" name="【認定こども園・幼稚園・保育所】&#10;一人当たり面積該当値テキスト">
          <a:extLst>
            <a:ext uri="{FF2B5EF4-FFF2-40B4-BE49-F238E27FC236}">
              <a16:creationId xmlns:a16="http://schemas.microsoft.com/office/drawing/2014/main" id="{00000000-0008-0000-0E00-0000B7010000}"/>
            </a:ext>
          </a:extLst>
        </xdr:cNvPr>
        <xdr:cNvSpPr txBox="1"/>
      </xdr:nvSpPr>
      <xdr:spPr>
        <a:xfrm>
          <a:off x="22199600" y="621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41402</xdr:rowOff>
    </xdr:from>
    <xdr:to>
      <xdr:col>112</xdr:col>
      <xdr:colOff>38100</xdr:colOff>
      <xdr:row>37</xdr:row>
      <xdr:rowOff>143002</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212725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73914</xdr:rowOff>
    </xdr:from>
    <xdr:to>
      <xdr:col>116</xdr:col>
      <xdr:colOff>63500</xdr:colOff>
      <xdr:row>37</xdr:row>
      <xdr:rowOff>92202</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flipV="1">
          <a:off x="21323300" y="64175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9398</xdr:rowOff>
    </xdr:from>
    <xdr:to>
      <xdr:col>98</xdr:col>
      <xdr:colOff>38100</xdr:colOff>
      <xdr:row>38</xdr:row>
      <xdr:rowOff>110998</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8605500" y="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74693</xdr:rowOff>
    </xdr:from>
    <xdr:ext cx="469744" cy="259045"/>
    <xdr:sp macro="" textlink="">
      <xdr:nvSpPr>
        <xdr:cNvPr id="443" name="n_1aveValue【認定こども園・幼稚園・保育所】&#10;一人当たり面積">
          <a:extLst>
            <a:ext uri="{FF2B5EF4-FFF2-40B4-BE49-F238E27FC236}">
              <a16:creationId xmlns:a16="http://schemas.microsoft.com/office/drawing/2014/main" id="{00000000-0008-0000-0E00-0000BB010000}"/>
            </a:ext>
          </a:extLst>
        </xdr:cNvPr>
        <xdr:cNvSpPr txBox="1"/>
      </xdr:nvSpPr>
      <xdr:spPr>
        <a:xfrm>
          <a:off x="210757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444" name="n_2aveValue【認定こども園・幼稚園・保育所】&#10;一人当たり面積">
          <a:extLst>
            <a:ext uri="{FF2B5EF4-FFF2-40B4-BE49-F238E27FC236}">
              <a16:creationId xmlns:a16="http://schemas.microsoft.com/office/drawing/2014/main" id="{00000000-0008-0000-0E00-0000BC010000}"/>
            </a:ext>
          </a:extLst>
        </xdr:cNvPr>
        <xdr:cNvSpPr txBox="1"/>
      </xdr:nvSpPr>
      <xdr:spPr>
        <a:xfrm>
          <a:off x="20199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129811</xdr:rowOff>
    </xdr:from>
    <xdr:ext cx="469744" cy="259045"/>
    <xdr:sp macro="" textlink="">
      <xdr:nvSpPr>
        <xdr:cNvPr id="445" name="n_3aveValue【認定こども園・幼稚園・保育所】&#10;一人当たり面積">
          <a:extLst>
            <a:ext uri="{FF2B5EF4-FFF2-40B4-BE49-F238E27FC236}">
              <a16:creationId xmlns:a16="http://schemas.microsoft.com/office/drawing/2014/main" id="{00000000-0008-0000-0E00-0000BD010000}"/>
            </a:ext>
          </a:extLst>
        </xdr:cNvPr>
        <xdr:cNvSpPr txBox="1"/>
      </xdr:nvSpPr>
      <xdr:spPr>
        <a:xfrm>
          <a:off x="19310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446" name="n_4aveValue【認定こども園・幼稚園・保育所】&#10;一人当たり面積">
          <a:extLst>
            <a:ext uri="{FF2B5EF4-FFF2-40B4-BE49-F238E27FC236}">
              <a16:creationId xmlns:a16="http://schemas.microsoft.com/office/drawing/2014/main" id="{00000000-0008-0000-0E00-0000BE010000}"/>
            </a:ext>
          </a:extLst>
        </xdr:cNvPr>
        <xdr:cNvSpPr txBox="1"/>
      </xdr:nvSpPr>
      <xdr:spPr>
        <a:xfrm>
          <a:off x="18421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159529</xdr:rowOff>
    </xdr:from>
    <xdr:ext cx="469744" cy="259045"/>
    <xdr:sp macro="" textlink="">
      <xdr:nvSpPr>
        <xdr:cNvPr id="447" name="n_1mainValue【認定こども園・幼稚園・保育所】&#10;一人当たり面積">
          <a:extLst>
            <a:ext uri="{FF2B5EF4-FFF2-40B4-BE49-F238E27FC236}">
              <a16:creationId xmlns:a16="http://schemas.microsoft.com/office/drawing/2014/main" id="{00000000-0008-0000-0E00-0000BF010000}"/>
            </a:ext>
          </a:extLst>
        </xdr:cNvPr>
        <xdr:cNvSpPr txBox="1"/>
      </xdr:nvSpPr>
      <xdr:spPr>
        <a:xfrm>
          <a:off x="21075727"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127525</xdr:rowOff>
    </xdr:from>
    <xdr:ext cx="469744" cy="259045"/>
    <xdr:sp macro="" textlink="">
      <xdr:nvSpPr>
        <xdr:cNvPr id="448" name="n_4mainValue【認定こども園・幼稚園・保育所】&#10;一人当たり面積">
          <a:extLst>
            <a:ext uri="{FF2B5EF4-FFF2-40B4-BE49-F238E27FC236}">
              <a16:creationId xmlns:a16="http://schemas.microsoft.com/office/drawing/2014/main" id="{00000000-0008-0000-0E00-0000C0010000}"/>
            </a:ext>
          </a:extLst>
        </xdr:cNvPr>
        <xdr:cNvSpPr txBox="1"/>
      </xdr:nvSpPr>
      <xdr:spPr>
        <a:xfrm>
          <a:off x="18421427" y="62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0" name="【学校施設】&#10;有形固定資産減価償却率グラフ枠">
          <a:extLst>
            <a:ext uri="{FF2B5EF4-FFF2-40B4-BE49-F238E27FC236}">
              <a16:creationId xmlns:a16="http://schemas.microsoft.com/office/drawing/2014/main" id="{00000000-0008-0000-0E00-0000D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472" name="【学校施設】&#10;有形固定資産減価償却率最小値テキスト">
          <a:extLst>
            <a:ext uri="{FF2B5EF4-FFF2-40B4-BE49-F238E27FC236}">
              <a16:creationId xmlns:a16="http://schemas.microsoft.com/office/drawing/2014/main" id="{00000000-0008-0000-0E00-0000D8010000}"/>
            </a:ext>
          </a:extLst>
        </xdr:cNvPr>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474" name="【学校施設】&#10;有形固定資産減価償却率最大値テキスト">
          <a:extLst>
            <a:ext uri="{FF2B5EF4-FFF2-40B4-BE49-F238E27FC236}">
              <a16:creationId xmlns:a16="http://schemas.microsoft.com/office/drawing/2014/main" id="{00000000-0008-0000-0E00-0000DA010000}"/>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76" name="【学校施設】&#10;有形固定資産減価償却率平均値テキスト">
          <a:extLst>
            <a:ext uri="{FF2B5EF4-FFF2-40B4-BE49-F238E27FC236}">
              <a16:creationId xmlns:a16="http://schemas.microsoft.com/office/drawing/2014/main" id="{00000000-0008-0000-0E00-0000DC010000}"/>
            </a:ext>
          </a:extLst>
        </xdr:cNvPr>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38354</xdr:rowOff>
    </xdr:from>
    <xdr:to>
      <xdr:col>85</xdr:col>
      <xdr:colOff>177800</xdr:colOff>
      <xdr:row>58</xdr:row>
      <xdr:rowOff>139954</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16268700" y="99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61231</xdr:rowOff>
    </xdr:from>
    <xdr:ext cx="405111" cy="259045"/>
    <xdr:sp macro="" textlink="">
      <xdr:nvSpPr>
        <xdr:cNvPr id="488" name="【学校施設】&#10;有形固定資産減価償却率該当値テキスト">
          <a:extLst>
            <a:ext uri="{FF2B5EF4-FFF2-40B4-BE49-F238E27FC236}">
              <a16:creationId xmlns:a16="http://schemas.microsoft.com/office/drawing/2014/main" id="{00000000-0008-0000-0E00-0000E8010000}"/>
            </a:ext>
          </a:extLst>
        </xdr:cNvPr>
        <xdr:cNvSpPr txBox="1"/>
      </xdr:nvSpPr>
      <xdr:spPr>
        <a:xfrm>
          <a:off x="16357600" y="983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168656</xdr:rowOff>
    </xdr:from>
    <xdr:to>
      <xdr:col>81</xdr:col>
      <xdr:colOff>101600</xdr:colOff>
      <xdr:row>58</xdr:row>
      <xdr:rowOff>98806</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15430500" y="99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48006</xdr:rowOff>
    </xdr:from>
    <xdr:to>
      <xdr:col>85</xdr:col>
      <xdr:colOff>127000</xdr:colOff>
      <xdr:row>58</xdr:row>
      <xdr:rowOff>89154</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5481300" y="999210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88646</xdr:rowOff>
    </xdr:from>
    <xdr:to>
      <xdr:col>67</xdr:col>
      <xdr:colOff>101600</xdr:colOff>
      <xdr:row>58</xdr:row>
      <xdr:rowOff>18796</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127635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30497</xdr:rowOff>
    </xdr:from>
    <xdr:ext cx="405111" cy="259045"/>
    <xdr:sp macro="" textlink="">
      <xdr:nvSpPr>
        <xdr:cNvPr id="492" name="n_1aveValue【学校施設】&#10;有形固定資産減価償却率">
          <a:extLst>
            <a:ext uri="{FF2B5EF4-FFF2-40B4-BE49-F238E27FC236}">
              <a16:creationId xmlns:a16="http://schemas.microsoft.com/office/drawing/2014/main" id="{00000000-0008-0000-0E00-0000EC010000}"/>
            </a:ext>
          </a:extLst>
        </xdr:cNvPr>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493" name="n_2aveValue【学校施設】&#10;有形固定資産減価償却率">
          <a:extLst>
            <a:ext uri="{FF2B5EF4-FFF2-40B4-BE49-F238E27FC236}">
              <a16:creationId xmlns:a16="http://schemas.microsoft.com/office/drawing/2014/main" id="{00000000-0008-0000-0E00-0000ED010000}"/>
            </a:ext>
          </a:extLst>
        </xdr:cNvPr>
        <xdr:cNvSpPr txBox="1"/>
      </xdr:nvSpPr>
      <xdr:spPr>
        <a:xfrm>
          <a:off x="14389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494" name="n_3aveValue【学校施設】&#10;有形固定資産減価償却率">
          <a:extLst>
            <a:ext uri="{FF2B5EF4-FFF2-40B4-BE49-F238E27FC236}">
              <a16:creationId xmlns:a16="http://schemas.microsoft.com/office/drawing/2014/main" id="{00000000-0008-0000-0E00-0000EE010000}"/>
            </a:ext>
          </a:extLst>
        </xdr:cNvPr>
        <xdr:cNvSpPr txBox="1"/>
      </xdr:nvSpPr>
      <xdr:spPr>
        <a:xfrm>
          <a:off x="13500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495" name="n_4aveValue【学校施設】&#10;有形固定資産減価償却率">
          <a:extLst>
            <a:ext uri="{FF2B5EF4-FFF2-40B4-BE49-F238E27FC236}">
              <a16:creationId xmlns:a16="http://schemas.microsoft.com/office/drawing/2014/main" id="{00000000-0008-0000-0E00-0000EF010000}"/>
            </a:ext>
          </a:extLst>
        </xdr:cNvPr>
        <xdr:cNvSpPr txBox="1"/>
      </xdr:nvSpPr>
      <xdr:spPr>
        <a:xfrm>
          <a:off x="12611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115333</xdr:rowOff>
    </xdr:from>
    <xdr:ext cx="405111" cy="259045"/>
    <xdr:sp macro="" textlink="">
      <xdr:nvSpPr>
        <xdr:cNvPr id="496" name="n_1mainValue【学校施設】&#10;有形固定資産減価償却率">
          <a:extLst>
            <a:ext uri="{FF2B5EF4-FFF2-40B4-BE49-F238E27FC236}">
              <a16:creationId xmlns:a16="http://schemas.microsoft.com/office/drawing/2014/main" id="{00000000-0008-0000-0E00-0000F0010000}"/>
            </a:ext>
          </a:extLst>
        </xdr:cNvPr>
        <xdr:cNvSpPr txBox="1"/>
      </xdr:nvSpPr>
      <xdr:spPr>
        <a:xfrm>
          <a:off x="15266044" y="97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35323</xdr:rowOff>
    </xdr:from>
    <xdr:ext cx="405111" cy="259045"/>
    <xdr:sp macro="" textlink="">
      <xdr:nvSpPr>
        <xdr:cNvPr id="497" name="n_4mainValue【学校施設】&#10;有形固定資産減価償却率">
          <a:extLst>
            <a:ext uri="{FF2B5EF4-FFF2-40B4-BE49-F238E27FC236}">
              <a16:creationId xmlns:a16="http://schemas.microsoft.com/office/drawing/2014/main" id="{00000000-0008-0000-0E00-0000F1010000}"/>
            </a:ext>
          </a:extLst>
        </xdr:cNvPr>
        <xdr:cNvSpPr txBox="1"/>
      </xdr:nvSpPr>
      <xdr:spPr>
        <a:xfrm>
          <a:off x="12611744" y="963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a:extLst>
            <a:ext uri="{FF2B5EF4-FFF2-40B4-BE49-F238E27FC236}">
              <a16:creationId xmlns:a16="http://schemas.microsoft.com/office/drawing/2014/main" id="{00000000-0008-0000-0E00-00000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22" name="【学校施設】&#10;一人当たり面積最小値テキスト">
          <a:extLst>
            <a:ext uri="{FF2B5EF4-FFF2-40B4-BE49-F238E27FC236}">
              <a16:creationId xmlns:a16="http://schemas.microsoft.com/office/drawing/2014/main" id="{00000000-0008-0000-0E00-00000A020000}"/>
            </a:ext>
          </a:extLst>
        </xdr:cNvPr>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24" name="【学校施設】&#10;一人当たり面積最大値テキスト">
          <a:extLst>
            <a:ext uri="{FF2B5EF4-FFF2-40B4-BE49-F238E27FC236}">
              <a16:creationId xmlns:a16="http://schemas.microsoft.com/office/drawing/2014/main" id="{00000000-0008-0000-0E00-00000C020000}"/>
            </a:ext>
          </a:extLst>
        </xdr:cNvPr>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526" name="【学校施設】&#10;一人当たり面積平均値テキスト">
          <a:extLst>
            <a:ext uri="{FF2B5EF4-FFF2-40B4-BE49-F238E27FC236}">
              <a16:creationId xmlns:a16="http://schemas.microsoft.com/office/drawing/2014/main" id="{00000000-0008-0000-0E00-00000E020000}"/>
            </a:ext>
          </a:extLst>
        </xdr:cNvPr>
        <xdr:cNvSpPr txBox="1"/>
      </xdr:nvSpPr>
      <xdr:spPr>
        <a:xfrm>
          <a:off x="22199600" y="10405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96076</xdr:rowOff>
    </xdr:from>
    <xdr:to>
      <xdr:col>116</xdr:col>
      <xdr:colOff>114300</xdr:colOff>
      <xdr:row>63</xdr:row>
      <xdr:rowOff>26226</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22110700" y="1072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11003</xdr:rowOff>
    </xdr:from>
    <xdr:ext cx="469744" cy="259045"/>
    <xdr:sp macro="" textlink="">
      <xdr:nvSpPr>
        <xdr:cNvPr id="538" name="【学校施設】&#10;一人当たり面積該当値テキスト">
          <a:extLst>
            <a:ext uri="{FF2B5EF4-FFF2-40B4-BE49-F238E27FC236}">
              <a16:creationId xmlns:a16="http://schemas.microsoft.com/office/drawing/2014/main" id="{00000000-0008-0000-0E00-00001A020000}"/>
            </a:ext>
          </a:extLst>
        </xdr:cNvPr>
        <xdr:cNvSpPr txBox="1"/>
      </xdr:nvSpPr>
      <xdr:spPr>
        <a:xfrm>
          <a:off x="22199600" y="1064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102362</xdr:rowOff>
    </xdr:from>
    <xdr:to>
      <xdr:col>112</xdr:col>
      <xdr:colOff>38100</xdr:colOff>
      <xdr:row>63</xdr:row>
      <xdr:rowOff>32512</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21272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146876</xdr:rowOff>
    </xdr:from>
    <xdr:to>
      <xdr:col>116</xdr:col>
      <xdr:colOff>63500</xdr:colOff>
      <xdr:row>62</xdr:row>
      <xdr:rowOff>153162</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flipV="1">
          <a:off x="21323300" y="10776776"/>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171132</xdr:rowOff>
    </xdr:from>
    <xdr:to>
      <xdr:col>98</xdr:col>
      <xdr:colOff>38100</xdr:colOff>
      <xdr:row>62</xdr:row>
      <xdr:rowOff>101282</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86055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45420</xdr:rowOff>
    </xdr:from>
    <xdr:ext cx="469744" cy="259045"/>
    <xdr:sp macro="" textlink="">
      <xdr:nvSpPr>
        <xdr:cNvPr id="542" name="n_1aveValue【学校施設】&#10;一人当たり面積">
          <a:extLst>
            <a:ext uri="{FF2B5EF4-FFF2-40B4-BE49-F238E27FC236}">
              <a16:creationId xmlns:a16="http://schemas.microsoft.com/office/drawing/2014/main" id="{00000000-0008-0000-0E00-00001E020000}"/>
            </a:ext>
          </a:extLst>
        </xdr:cNvPr>
        <xdr:cNvSpPr txBox="1"/>
      </xdr:nvSpPr>
      <xdr:spPr>
        <a:xfrm>
          <a:off x="21075727" y="103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543" name="n_2aveValue【学校施設】&#10;一人当たり面積">
          <a:extLst>
            <a:ext uri="{FF2B5EF4-FFF2-40B4-BE49-F238E27FC236}">
              <a16:creationId xmlns:a16="http://schemas.microsoft.com/office/drawing/2014/main" id="{00000000-0008-0000-0E00-00001F020000}"/>
            </a:ext>
          </a:extLst>
        </xdr:cNvPr>
        <xdr:cNvSpPr txBox="1"/>
      </xdr:nvSpPr>
      <xdr:spPr>
        <a:xfrm>
          <a:off x="20199427" y="103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544" name="n_3aveValue【学校施設】&#10;一人当たり面積">
          <a:extLst>
            <a:ext uri="{FF2B5EF4-FFF2-40B4-BE49-F238E27FC236}">
              <a16:creationId xmlns:a16="http://schemas.microsoft.com/office/drawing/2014/main" id="{00000000-0008-0000-0E00-000020020000}"/>
            </a:ext>
          </a:extLst>
        </xdr:cNvPr>
        <xdr:cNvSpPr txBox="1"/>
      </xdr:nvSpPr>
      <xdr:spPr>
        <a:xfrm>
          <a:off x="19310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545" name="n_4aveValue【学校施設】&#10;一人当たり面積">
          <a:extLst>
            <a:ext uri="{FF2B5EF4-FFF2-40B4-BE49-F238E27FC236}">
              <a16:creationId xmlns:a16="http://schemas.microsoft.com/office/drawing/2014/main" id="{00000000-0008-0000-0E00-000021020000}"/>
            </a:ext>
          </a:extLst>
        </xdr:cNvPr>
        <xdr:cNvSpPr txBox="1"/>
      </xdr:nvSpPr>
      <xdr:spPr>
        <a:xfrm>
          <a:off x="18421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23639</xdr:rowOff>
    </xdr:from>
    <xdr:ext cx="469744" cy="259045"/>
    <xdr:sp macro="" textlink="">
      <xdr:nvSpPr>
        <xdr:cNvPr id="546" name="n_1mainValue【学校施設】&#10;一人当たり面積">
          <a:extLst>
            <a:ext uri="{FF2B5EF4-FFF2-40B4-BE49-F238E27FC236}">
              <a16:creationId xmlns:a16="http://schemas.microsoft.com/office/drawing/2014/main" id="{00000000-0008-0000-0E00-000022020000}"/>
            </a:ext>
          </a:extLst>
        </xdr:cNvPr>
        <xdr:cNvSpPr txBox="1"/>
      </xdr:nvSpPr>
      <xdr:spPr>
        <a:xfrm>
          <a:off x="21075727" y="1082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92409</xdr:rowOff>
    </xdr:from>
    <xdr:ext cx="469744" cy="259045"/>
    <xdr:sp macro="" textlink="">
      <xdr:nvSpPr>
        <xdr:cNvPr id="547" name="n_4mainValue【学校施設】&#10;一人当たり面積">
          <a:extLst>
            <a:ext uri="{FF2B5EF4-FFF2-40B4-BE49-F238E27FC236}">
              <a16:creationId xmlns:a16="http://schemas.microsoft.com/office/drawing/2014/main" id="{00000000-0008-0000-0E00-000023020000}"/>
            </a:ext>
          </a:extLst>
        </xdr:cNvPr>
        <xdr:cNvSpPr txBox="1"/>
      </xdr:nvSpPr>
      <xdr:spPr>
        <a:xfrm>
          <a:off x="18421427" y="1072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a:extLst>
            <a:ext uri="{FF2B5EF4-FFF2-40B4-BE49-F238E27FC236}">
              <a16:creationId xmlns:a16="http://schemas.microsoft.com/office/drawing/2014/main" id="{00000000-0008-0000-0E00-00003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74" name="【児童館】&#10;有形固定資産減価償却率最小値テキスト">
          <a:extLst>
            <a:ext uri="{FF2B5EF4-FFF2-40B4-BE49-F238E27FC236}">
              <a16:creationId xmlns:a16="http://schemas.microsoft.com/office/drawing/2014/main" id="{00000000-0008-0000-0E00-00003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576" name="【児童館】&#10;有形固定資産減価償却率最大値テキスト">
          <a:extLst>
            <a:ext uri="{FF2B5EF4-FFF2-40B4-BE49-F238E27FC236}">
              <a16:creationId xmlns:a16="http://schemas.microsoft.com/office/drawing/2014/main" id="{00000000-0008-0000-0E00-000040020000}"/>
            </a:ext>
          </a:extLst>
        </xdr:cNvPr>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578" name="【児童館】&#10;有形固定資産減価償却率平均値テキスト">
          <a:extLst>
            <a:ext uri="{FF2B5EF4-FFF2-40B4-BE49-F238E27FC236}">
              <a16:creationId xmlns:a16="http://schemas.microsoft.com/office/drawing/2014/main" id="{00000000-0008-0000-0E00-000042020000}"/>
            </a:ext>
          </a:extLst>
        </xdr:cNvPr>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13652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590" name="【児童館】&#10;有形固定資産減価償却率該当値テキスト">
          <a:extLst>
            <a:ext uri="{FF2B5EF4-FFF2-40B4-BE49-F238E27FC236}">
              <a16:creationId xmlns:a16="http://schemas.microsoft.com/office/drawing/2014/main" id="{00000000-0008-0000-0E00-00004E020000}"/>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80373</xdr:rowOff>
    </xdr:from>
    <xdr:to>
      <xdr:col>67</xdr:col>
      <xdr:colOff>101600</xdr:colOff>
      <xdr:row>87</xdr:row>
      <xdr:rowOff>10523</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2763500" y="14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71138</xdr:rowOff>
    </xdr:from>
    <xdr:ext cx="405111" cy="259045"/>
    <xdr:sp macro="" textlink="">
      <xdr:nvSpPr>
        <xdr:cNvPr id="594" name="n_1aveValue【児童館】&#10;有形固定資産減価償却率">
          <a:extLst>
            <a:ext uri="{FF2B5EF4-FFF2-40B4-BE49-F238E27FC236}">
              <a16:creationId xmlns:a16="http://schemas.microsoft.com/office/drawing/2014/main" id="{00000000-0008-0000-0E00-000052020000}"/>
            </a:ext>
          </a:extLst>
        </xdr:cNvPr>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595" name="n_2aveValue【児童館】&#10;有形固定資産減価償却率">
          <a:extLst>
            <a:ext uri="{FF2B5EF4-FFF2-40B4-BE49-F238E27FC236}">
              <a16:creationId xmlns:a16="http://schemas.microsoft.com/office/drawing/2014/main" id="{00000000-0008-0000-0E00-000053020000}"/>
            </a:ext>
          </a:extLst>
        </xdr:cNvPr>
        <xdr:cNvSpPr txBox="1"/>
      </xdr:nvSpPr>
      <xdr:spPr>
        <a:xfrm>
          <a:off x="14389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596" name="n_3aveValue【児童館】&#10;有形固定資産減価償却率">
          <a:extLst>
            <a:ext uri="{FF2B5EF4-FFF2-40B4-BE49-F238E27FC236}">
              <a16:creationId xmlns:a16="http://schemas.microsoft.com/office/drawing/2014/main" id="{00000000-0008-0000-0E00-000054020000}"/>
            </a:ext>
          </a:extLst>
        </xdr:cNvPr>
        <xdr:cNvSpPr txBox="1"/>
      </xdr:nvSpPr>
      <xdr:spPr>
        <a:xfrm>
          <a:off x="13500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597" name="n_4aveValue【児童館】&#10;有形固定資産減価償却率">
          <a:extLst>
            <a:ext uri="{FF2B5EF4-FFF2-40B4-BE49-F238E27FC236}">
              <a16:creationId xmlns:a16="http://schemas.microsoft.com/office/drawing/2014/main" id="{00000000-0008-0000-0E00-000055020000}"/>
            </a:ext>
          </a:extLst>
        </xdr:cNvPr>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598" name="n_1mainValue【児童館】&#10;有形固定資産減価償却率">
          <a:extLst>
            <a:ext uri="{FF2B5EF4-FFF2-40B4-BE49-F238E27FC236}">
              <a16:creationId xmlns:a16="http://schemas.microsoft.com/office/drawing/2014/main" id="{00000000-0008-0000-0E00-000056020000}"/>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1650</xdr:rowOff>
    </xdr:from>
    <xdr:ext cx="405111" cy="259045"/>
    <xdr:sp macro="" textlink="">
      <xdr:nvSpPr>
        <xdr:cNvPr id="599" name="n_4mainValue【児童館】&#10;有形固定資産減価償却率">
          <a:extLst>
            <a:ext uri="{FF2B5EF4-FFF2-40B4-BE49-F238E27FC236}">
              <a16:creationId xmlns:a16="http://schemas.microsoft.com/office/drawing/2014/main" id="{00000000-0008-0000-0E00-000057020000}"/>
            </a:ext>
          </a:extLst>
        </xdr:cNvPr>
        <xdr:cNvSpPr txBox="1"/>
      </xdr:nvSpPr>
      <xdr:spPr>
        <a:xfrm>
          <a:off x="12611744" y="1491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4" name="【児童館】&#10;一人当たり面積グラフ枠">
          <a:extLst>
            <a:ext uri="{FF2B5EF4-FFF2-40B4-BE49-F238E27FC236}">
              <a16:creationId xmlns:a16="http://schemas.microsoft.com/office/drawing/2014/main" id="{00000000-0008-0000-0E00-00007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626" name="【児童館】&#10;一人当たり面積最小値テキスト">
          <a:extLst>
            <a:ext uri="{FF2B5EF4-FFF2-40B4-BE49-F238E27FC236}">
              <a16:creationId xmlns:a16="http://schemas.microsoft.com/office/drawing/2014/main" id="{00000000-0008-0000-0E00-000072020000}"/>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628" name="【児童館】&#10;一人当たり面積最大値テキスト">
          <a:extLst>
            <a:ext uri="{FF2B5EF4-FFF2-40B4-BE49-F238E27FC236}">
              <a16:creationId xmlns:a16="http://schemas.microsoft.com/office/drawing/2014/main" id="{00000000-0008-0000-0E00-000074020000}"/>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123570</xdr:rowOff>
    </xdr:from>
    <xdr:ext cx="469744" cy="259045"/>
    <xdr:sp macro="" textlink="">
      <xdr:nvSpPr>
        <xdr:cNvPr id="630" name="【児童館】&#10;一人当たり面積平均値テキスト">
          <a:extLst>
            <a:ext uri="{FF2B5EF4-FFF2-40B4-BE49-F238E27FC236}">
              <a16:creationId xmlns:a16="http://schemas.microsoft.com/office/drawing/2014/main" id="{00000000-0008-0000-0E00-000076020000}"/>
            </a:ext>
          </a:extLst>
        </xdr:cNvPr>
        <xdr:cNvSpPr txBox="1"/>
      </xdr:nvSpPr>
      <xdr:spPr>
        <a:xfrm>
          <a:off x="22199600" y="14525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634" name="フローチャート: 判断 633">
          <a:extLst>
            <a:ext uri="{FF2B5EF4-FFF2-40B4-BE49-F238E27FC236}">
              <a16:creationId xmlns:a16="http://schemas.microsoft.com/office/drawing/2014/main" id="{00000000-0008-0000-0E00-00007A020000}"/>
            </a:ext>
          </a:extLst>
        </xdr:cNvPr>
        <xdr:cNvSpPr/>
      </xdr:nvSpPr>
      <xdr:spPr>
        <a:xfrm>
          <a:off x="19494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47171</xdr:rowOff>
    </xdr:from>
    <xdr:to>
      <xdr:col>116</xdr:col>
      <xdr:colOff>114300</xdr:colOff>
      <xdr:row>80</xdr:row>
      <xdr:rowOff>148771</xdr:rowOff>
    </xdr:to>
    <xdr:sp macro="" textlink="">
      <xdr:nvSpPr>
        <xdr:cNvPr id="641" name="楕円 640">
          <a:extLst>
            <a:ext uri="{FF2B5EF4-FFF2-40B4-BE49-F238E27FC236}">
              <a16:creationId xmlns:a16="http://schemas.microsoft.com/office/drawing/2014/main" id="{00000000-0008-0000-0E00-000081020000}"/>
            </a:ext>
          </a:extLst>
        </xdr:cNvPr>
        <xdr:cNvSpPr/>
      </xdr:nvSpPr>
      <xdr:spPr>
        <a:xfrm>
          <a:off x="22110700" y="137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70048</xdr:rowOff>
    </xdr:from>
    <xdr:ext cx="469744" cy="259045"/>
    <xdr:sp macro="" textlink="">
      <xdr:nvSpPr>
        <xdr:cNvPr id="642" name="【児童館】&#10;一人当たり面積該当値テキスト">
          <a:extLst>
            <a:ext uri="{FF2B5EF4-FFF2-40B4-BE49-F238E27FC236}">
              <a16:creationId xmlns:a16="http://schemas.microsoft.com/office/drawing/2014/main" id="{00000000-0008-0000-0E00-000082020000}"/>
            </a:ext>
          </a:extLst>
        </xdr:cNvPr>
        <xdr:cNvSpPr txBox="1"/>
      </xdr:nvSpPr>
      <xdr:spPr>
        <a:xfrm>
          <a:off x="22199600" y="1361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79829</xdr:rowOff>
    </xdr:from>
    <xdr:to>
      <xdr:col>112</xdr:col>
      <xdr:colOff>38100</xdr:colOff>
      <xdr:row>81</xdr:row>
      <xdr:rowOff>9979</xdr:rowOff>
    </xdr:to>
    <xdr:sp macro="" textlink="">
      <xdr:nvSpPr>
        <xdr:cNvPr id="643" name="楕円 642">
          <a:extLst>
            <a:ext uri="{FF2B5EF4-FFF2-40B4-BE49-F238E27FC236}">
              <a16:creationId xmlns:a16="http://schemas.microsoft.com/office/drawing/2014/main" id="{00000000-0008-0000-0E00-000083020000}"/>
            </a:ext>
          </a:extLst>
        </xdr:cNvPr>
        <xdr:cNvSpPr/>
      </xdr:nvSpPr>
      <xdr:spPr>
        <a:xfrm>
          <a:off x="212725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97971</xdr:rowOff>
    </xdr:from>
    <xdr:to>
      <xdr:col>116</xdr:col>
      <xdr:colOff>63500</xdr:colOff>
      <xdr:row>80</xdr:row>
      <xdr:rowOff>130629</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flipV="1">
          <a:off x="21323300" y="138139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145143</xdr:rowOff>
    </xdr:from>
    <xdr:to>
      <xdr:col>98</xdr:col>
      <xdr:colOff>38100</xdr:colOff>
      <xdr:row>81</xdr:row>
      <xdr:rowOff>75293</xdr:rowOff>
    </xdr:to>
    <xdr:sp macro="" textlink="">
      <xdr:nvSpPr>
        <xdr:cNvPr id="645" name="楕円 644">
          <a:extLst>
            <a:ext uri="{FF2B5EF4-FFF2-40B4-BE49-F238E27FC236}">
              <a16:creationId xmlns:a16="http://schemas.microsoft.com/office/drawing/2014/main" id="{00000000-0008-0000-0E00-000085020000}"/>
            </a:ext>
          </a:extLst>
        </xdr:cNvPr>
        <xdr:cNvSpPr/>
      </xdr:nvSpPr>
      <xdr:spPr>
        <a:xfrm>
          <a:off x="18605500" y="13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77306</xdr:rowOff>
    </xdr:from>
    <xdr:ext cx="469744" cy="259045"/>
    <xdr:sp macro="" textlink="">
      <xdr:nvSpPr>
        <xdr:cNvPr id="646" name="n_1aveValue【児童館】&#10;一人当たり面積">
          <a:extLst>
            <a:ext uri="{FF2B5EF4-FFF2-40B4-BE49-F238E27FC236}">
              <a16:creationId xmlns:a16="http://schemas.microsoft.com/office/drawing/2014/main" id="{00000000-0008-0000-0E00-000086020000}"/>
            </a:ext>
          </a:extLst>
        </xdr:cNvPr>
        <xdr:cNvSpPr txBox="1"/>
      </xdr:nvSpPr>
      <xdr:spPr>
        <a:xfrm>
          <a:off x="210757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647" name="n_2aveValue【児童館】&#10;一人当たり面積">
          <a:extLst>
            <a:ext uri="{FF2B5EF4-FFF2-40B4-BE49-F238E27FC236}">
              <a16:creationId xmlns:a16="http://schemas.microsoft.com/office/drawing/2014/main" id="{00000000-0008-0000-0E00-000087020000}"/>
            </a:ext>
          </a:extLst>
        </xdr:cNvPr>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70048</xdr:rowOff>
    </xdr:from>
    <xdr:ext cx="469744" cy="259045"/>
    <xdr:sp macro="" textlink="">
      <xdr:nvSpPr>
        <xdr:cNvPr id="648" name="n_3aveValue【児童館】&#10;一人当たり面積">
          <a:extLst>
            <a:ext uri="{FF2B5EF4-FFF2-40B4-BE49-F238E27FC236}">
              <a16:creationId xmlns:a16="http://schemas.microsoft.com/office/drawing/2014/main" id="{00000000-0008-0000-0E00-000088020000}"/>
            </a:ext>
          </a:extLst>
        </xdr:cNvPr>
        <xdr:cNvSpPr txBox="1"/>
      </xdr:nvSpPr>
      <xdr:spPr>
        <a:xfrm>
          <a:off x="19310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649" name="n_4aveValue【児童館】&#10;一人当たり面積">
          <a:extLst>
            <a:ext uri="{FF2B5EF4-FFF2-40B4-BE49-F238E27FC236}">
              <a16:creationId xmlns:a16="http://schemas.microsoft.com/office/drawing/2014/main" id="{00000000-0008-0000-0E00-000089020000}"/>
            </a:ext>
          </a:extLst>
        </xdr:cNvPr>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26506</xdr:rowOff>
    </xdr:from>
    <xdr:ext cx="469744" cy="259045"/>
    <xdr:sp macro="" textlink="">
      <xdr:nvSpPr>
        <xdr:cNvPr id="650" name="n_1mainValue【児童館】&#10;一人当たり面積">
          <a:extLst>
            <a:ext uri="{FF2B5EF4-FFF2-40B4-BE49-F238E27FC236}">
              <a16:creationId xmlns:a16="http://schemas.microsoft.com/office/drawing/2014/main" id="{00000000-0008-0000-0E00-00008A020000}"/>
            </a:ext>
          </a:extLst>
        </xdr:cNvPr>
        <xdr:cNvSpPr txBox="1"/>
      </xdr:nvSpPr>
      <xdr:spPr>
        <a:xfrm>
          <a:off x="21075727" y="1357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91820</xdr:rowOff>
    </xdr:from>
    <xdr:ext cx="469744" cy="259045"/>
    <xdr:sp macro="" textlink="">
      <xdr:nvSpPr>
        <xdr:cNvPr id="651" name="n_4mainValue【児童館】&#10;一人当たり面積">
          <a:extLst>
            <a:ext uri="{FF2B5EF4-FFF2-40B4-BE49-F238E27FC236}">
              <a16:creationId xmlns:a16="http://schemas.microsoft.com/office/drawing/2014/main" id="{00000000-0008-0000-0E00-00008B020000}"/>
            </a:ext>
          </a:extLst>
        </xdr:cNvPr>
        <xdr:cNvSpPr txBox="1"/>
      </xdr:nvSpPr>
      <xdr:spPr>
        <a:xfrm>
          <a:off x="18421427"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5" name="【公民館】&#10;有形固定資産減価償却率グラフ枠">
          <a:extLst>
            <a:ext uri="{FF2B5EF4-FFF2-40B4-BE49-F238E27FC236}">
              <a16:creationId xmlns:a16="http://schemas.microsoft.com/office/drawing/2014/main" id="{00000000-0008-0000-0E00-0000A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7" name="【公民館】&#10;有形固定資産減価償却率最小値テキスト">
          <a:extLst>
            <a:ext uri="{FF2B5EF4-FFF2-40B4-BE49-F238E27FC236}">
              <a16:creationId xmlns:a16="http://schemas.microsoft.com/office/drawing/2014/main" id="{00000000-0008-0000-0E00-0000A5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79" name="【公民館】&#10;有形固定資産減価償却率最大値テキスト">
          <a:extLst>
            <a:ext uri="{FF2B5EF4-FFF2-40B4-BE49-F238E27FC236}">
              <a16:creationId xmlns:a16="http://schemas.microsoft.com/office/drawing/2014/main" id="{00000000-0008-0000-0E00-0000A7020000}"/>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681" name="【公民館】&#10;有形固定資産減価償却率平均値テキスト">
          <a:extLst>
            <a:ext uri="{FF2B5EF4-FFF2-40B4-BE49-F238E27FC236}">
              <a16:creationId xmlns:a16="http://schemas.microsoft.com/office/drawing/2014/main" id="{00000000-0008-0000-0E00-0000A9020000}"/>
            </a:ext>
          </a:extLst>
        </xdr:cNvPr>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82" name="フローチャート: 判断 681">
          <a:extLst>
            <a:ext uri="{FF2B5EF4-FFF2-40B4-BE49-F238E27FC236}">
              <a16:creationId xmlns:a16="http://schemas.microsoft.com/office/drawing/2014/main" id="{00000000-0008-0000-0E00-0000AA020000}"/>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83" name="フローチャート: 判断 682">
          <a:extLst>
            <a:ext uri="{FF2B5EF4-FFF2-40B4-BE49-F238E27FC236}">
              <a16:creationId xmlns:a16="http://schemas.microsoft.com/office/drawing/2014/main" id="{00000000-0008-0000-0E00-0000AB020000}"/>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684" name="フローチャート: 判断 683">
          <a:extLst>
            <a:ext uri="{FF2B5EF4-FFF2-40B4-BE49-F238E27FC236}">
              <a16:creationId xmlns:a16="http://schemas.microsoft.com/office/drawing/2014/main" id="{00000000-0008-0000-0E00-0000AC020000}"/>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685" name="フローチャート: 判断 684">
          <a:extLst>
            <a:ext uri="{FF2B5EF4-FFF2-40B4-BE49-F238E27FC236}">
              <a16:creationId xmlns:a16="http://schemas.microsoft.com/office/drawing/2014/main" id="{00000000-0008-0000-0E00-0000AD020000}"/>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686" name="フローチャート: 判断 685">
          <a:extLst>
            <a:ext uri="{FF2B5EF4-FFF2-40B4-BE49-F238E27FC236}">
              <a16:creationId xmlns:a16="http://schemas.microsoft.com/office/drawing/2014/main" id="{00000000-0008-0000-0E00-0000AE020000}"/>
            </a:ext>
          </a:extLst>
        </xdr:cNvPr>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111125</xdr:rowOff>
    </xdr:from>
    <xdr:to>
      <xdr:col>85</xdr:col>
      <xdr:colOff>177800</xdr:colOff>
      <xdr:row>107</xdr:row>
      <xdr:rowOff>41275</xdr:rowOff>
    </xdr:to>
    <xdr:sp macro="" textlink="">
      <xdr:nvSpPr>
        <xdr:cNvPr id="692" name="楕円 691">
          <a:extLst>
            <a:ext uri="{FF2B5EF4-FFF2-40B4-BE49-F238E27FC236}">
              <a16:creationId xmlns:a16="http://schemas.microsoft.com/office/drawing/2014/main" id="{00000000-0008-0000-0E00-0000B4020000}"/>
            </a:ext>
          </a:extLst>
        </xdr:cNvPr>
        <xdr:cNvSpPr/>
      </xdr:nvSpPr>
      <xdr:spPr>
        <a:xfrm>
          <a:off x="162687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89552</xdr:rowOff>
    </xdr:from>
    <xdr:ext cx="405111" cy="259045"/>
    <xdr:sp macro="" textlink="">
      <xdr:nvSpPr>
        <xdr:cNvPr id="693" name="【公民館】&#10;有形固定資産減価償却率該当値テキスト">
          <a:extLst>
            <a:ext uri="{FF2B5EF4-FFF2-40B4-BE49-F238E27FC236}">
              <a16:creationId xmlns:a16="http://schemas.microsoft.com/office/drawing/2014/main" id="{00000000-0008-0000-0E00-0000B5020000}"/>
            </a:ext>
          </a:extLst>
        </xdr:cNvPr>
        <xdr:cNvSpPr txBox="1"/>
      </xdr:nvSpPr>
      <xdr:spPr>
        <a:xfrm>
          <a:off x="16357600"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61595</xdr:rowOff>
    </xdr:from>
    <xdr:to>
      <xdr:col>81</xdr:col>
      <xdr:colOff>101600</xdr:colOff>
      <xdr:row>106</xdr:row>
      <xdr:rowOff>163195</xdr:rowOff>
    </xdr:to>
    <xdr:sp macro="" textlink="">
      <xdr:nvSpPr>
        <xdr:cNvPr id="694" name="楕円 693">
          <a:extLst>
            <a:ext uri="{FF2B5EF4-FFF2-40B4-BE49-F238E27FC236}">
              <a16:creationId xmlns:a16="http://schemas.microsoft.com/office/drawing/2014/main" id="{00000000-0008-0000-0E00-0000B6020000}"/>
            </a:ext>
          </a:extLst>
        </xdr:cNvPr>
        <xdr:cNvSpPr/>
      </xdr:nvSpPr>
      <xdr:spPr>
        <a:xfrm>
          <a:off x="15430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112395</xdr:rowOff>
    </xdr:from>
    <xdr:to>
      <xdr:col>85</xdr:col>
      <xdr:colOff>127000</xdr:colOff>
      <xdr:row>106</xdr:row>
      <xdr:rowOff>161925</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5481300" y="182860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132080</xdr:rowOff>
    </xdr:from>
    <xdr:to>
      <xdr:col>67</xdr:col>
      <xdr:colOff>101600</xdr:colOff>
      <xdr:row>106</xdr:row>
      <xdr:rowOff>62230</xdr:rowOff>
    </xdr:to>
    <xdr:sp macro="" textlink="">
      <xdr:nvSpPr>
        <xdr:cNvPr id="696" name="楕円 695">
          <a:extLst>
            <a:ext uri="{FF2B5EF4-FFF2-40B4-BE49-F238E27FC236}">
              <a16:creationId xmlns:a16="http://schemas.microsoft.com/office/drawing/2014/main" id="{00000000-0008-0000-0E00-0000B8020000}"/>
            </a:ext>
          </a:extLst>
        </xdr:cNvPr>
        <xdr:cNvSpPr/>
      </xdr:nvSpPr>
      <xdr:spPr>
        <a:xfrm>
          <a:off x="12763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33038</xdr:rowOff>
    </xdr:from>
    <xdr:ext cx="405111" cy="259045"/>
    <xdr:sp macro="" textlink="">
      <xdr:nvSpPr>
        <xdr:cNvPr id="697" name="n_1aveValue【公民館】&#10;有形固定資産減価償却率">
          <a:extLst>
            <a:ext uri="{FF2B5EF4-FFF2-40B4-BE49-F238E27FC236}">
              <a16:creationId xmlns:a16="http://schemas.microsoft.com/office/drawing/2014/main" id="{00000000-0008-0000-0E00-0000B9020000}"/>
            </a:ext>
          </a:extLst>
        </xdr:cNvPr>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698" name="n_2aveValue【公民館】&#10;有形固定資産減価償却率">
          <a:extLst>
            <a:ext uri="{FF2B5EF4-FFF2-40B4-BE49-F238E27FC236}">
              <a16:creationId xmlns:a16="http://schemas.microsoft.com/office/drawing/2014/main" id="{00000000-0008-0000-0E00-0000BA020000}"/>
            </a:ext>
          </a:extLst>
        </xdr:cNvPr>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699" name="n_3aveValue【公民館】&#10;有形固定資産減価償却率">
          <a:extLst>
            <a:ext uri="{FF2B5EF4-FFF2-40B4-BE49-F238E27FC236}">
              <a16:creationId xmlns:a16="http://schemas.microsoft.com/office/drawing/2014/main" id="{00000000-0008-0000-0E00-0000BB020000}"/>
            </a:ext>
          </a:extLst>
        </xdr:cNvPr>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700" name="n_4aveValue【公民館】&#10;有形固定資産減価償却率">
          <a:extLst>
            <a:ext uri="{FF2B5EF4-FFF2-40B4-BE49-F238E27FC236}">
              <a16:creationId xmlns:a16="http://schemas.microsoft.com/office/drawing/2014/main" id="{00000000-0008-0000-0E00-0000BC020000}"/>
            </a:ext>
          </a:extLst>
        </xdr:cNvPr>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154322</xdr:rowOff>
    </xdr:from>
    <xdr:ext cx="405111" cy="259045"/>
    <xdr:sp macro="" textlink="">
      <xdr:nvSpPr>
        <xdr:cNvPr id="701" name="n_1mainValue【公民館】&#10;有形固定資産減価償却率">
          <a:extLst>
            <a:ext uri="{FF2B5EF4-FFF2-40B4-BE49-F238E27FC236}">
              <a16:creationId xmlns:a16="http://schemas.microsoft.com/office/drawing/2014/main" id="{00000000-0008-0000-0E00-0000BD020000}"/>
            </a:ext>
          </a:extLst>
        </xdr:cNvPr>
        <xdr:cNvSpPr txBox="1"/>
      </xdr:nvSpPr>
      <xdr:spPr>
        <a:xfrm>
          <a:off x="15266044" y="183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53357</xdr:rowOff>
    </xdr:from>
    <xdr:ext cx="405111" cy="259045"/>
    <xdr:sp macro="" textlink="">
      <xdr:nvSpPr>
        <xdr:cNvPr id="702" name="n_4mainValue【公民館】&#10;有形固定資産減価償却率">
          <a:extLst>
            <a:ext uri="{FF2B5EF4-FFF2-40B4-BE49-F238E27FC236}">
              <a16:creationId xmlns:a16="http://schemas.microsoft.com/office/drawing/2014/main" id="{00000000-0008-0000-0E00-0000BE020000}"/>
            </a:ext>
          </a:extLst>
        </xdr:cNvPr>
        <xdr:cNvSpPr txBox="1"/>
      </xdr:nvSpPr>
      <xdr:spPr>
        <a:xfrm>
          <a:off x="1261174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a:extLst>
            <a:ext uri="{FF2B5EF4-FFF2-40B4-BE49-F238E27FC236}">
              <a16:creationId xmlns:a16="http://schemas.microsoft.com/office/drawing/2014/main" id="{00000000-0008-0000-0E00-0000D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29" name="【公民館】&#10;一人当たり面積最小値テキスト">
          <a:extLst>
            <a:ext uri="{FF2B5EF4-FFF2-40B4-BE49-F238E27FC236}">
              <a16:creationId xmlns:a16="http://schemas.microsoft.com/office/drawing/2014/main" id="{00000000-0008-0000-0E00-0000D902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31" name="【公民館】&#10;一人当たり面積最大値テキスト">
          <a:extLst>
            <a:ext uri="{FF2B5EF4-FFF2-40B4-BE49-F238E27FC236}">
              <a16:creationId xmlns:a16="http://schemas.microsoft.com/office/drawing/2014/main" id="{00000000-0008-0000-0E00-0000DB020000}"/>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733" name="【公民館】&#10;一人当たり面積平均値テキスト">
          <a:extLst>
            <a:ext uri="{FF2B5EF4-FFF2-40B4-BE49-F238E27FC236}">
              <a16:creationId xmlns:a16="http://schemas.microsoft.com/office/drawing/2014/main" id="{00000000-0008-0000-0E00-0000DD020000}"/>
            </a:ext>
          </a:extLst>
        </xdr:cNvPr>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736" name="フローチャート: 判断 735">
          <a:extLst>
            <a:ext uri="{FF2B5EF4-FFF2-40B4-BE49-F238E27FC236}">
              <a16:creationId xmlns:a16="http://schemas.microsoft.com/office/drawing/2014/main" id="{00000000-0008-0000-0E00-0000E0020000}"/>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737" name="フローチャート: 判断 736">
          <a:extLst>
            <a:ext uri="{FF2B5EF4-FFF2-40B4-BE49-F238E27FC236}">
              <a16:creationId xmlns:a16="http://schemas.microsoft.com/office/drawing/2014/main" id="{00000000-0008-0000-0E00-0000E1020000}"/>
            </a:ext>
          </a:extLst>
        </xdr:cNvPr>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38" name="フローチャート: 判断 737">
          <a:extLst>
            <a:ext uri="{FF2B5EF4-FFF2-40B4-BE49-F238E27FC236}">
              <a16:creationId xmlns:a16="http://schemas.microsoft.com/office/drawing/2014/main" id="{00000000-0008-0000-0E00-0000E2020000}"/>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221107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925</xdr:rowOff>
    </xdr:from>
    <xdr:ext cx="469744" cy="259045"/>
    <xdr:sp macro="" textlink="">
      <xdr:nvSpPr>
        <xdr:cNvPr id="745" name="【公民館】&#10;一人当たり面積該当値テキスト">
          <a:extLst>
            <a:ext uri="{FF2B5EF4-FFF2-40B4-BE49-F238E27FC236}">
              <a16:creationId xmlns:a16="http://schemas.microsoft.com/office/drawing/2014/main" id="{00000000-0008-0000-0E00-0000E9020000}"/>
            </a:ext>
          </a:extLst>
        </xdr:cNvPr>
        <xdr:cNvSpPr txBox="1"/>
      </xdr:nvSpPr>
      <xdr:spPr>
        <a:xfrm>
          <a:off x="22199600" y="181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156029</xdr:rowOff>
    </xdr:from>
    <xdr:to>
      <xdr:col>112</xdr:col>
      <xdr:colOff>38100</xdr:colOff>
      <xdr:row>107</xdr:row>
      <xdr:rowOff>86179</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21272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28848</xdr:rowOff>
    </xdr:from>
    <xdr:to>
      <xdr:col>116</xdr:col>
      <xdr:colOff>63500</xdr:colOff>
      <xdr:row>107</xdr:row>
      <xdr:rowOff>35379</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flipV="1">
          <a:off x="21323300" y="1837399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170724</xdr:rowOff>
    </xdr:from>
    <xdr:to>
      <xdr:col>98</xdr:col>
      <xdr:colOff>38100</xdr:colOff>
      <xdr:row>107</xdr:row>
      <xdr:rowOff>100874</xdr:rowOff>
    </xdr:to>
    <xdr:sp macro="" textlink="">
      <xdr:nvSpPr>
        <xdr:cNvPr id="748" name="楕円 747">
          <a:extLst>
            <a:ext uri="{FF2B5EF4-FFF2-40B4-BE49-F238E27FC236}">
              <a16:creationId xmlns:a16="http://schemas.microsoft.com/office/drawing/2014/main" id="{00000000-0008-0000-0E00-0000EC020000}"/>
            </a:ext>
          </a:extLst>
        </xdr:cNvPr>
        <xdr:cNvSpPr/>
      </xdr:nvSpPr>
      <xdr:spPr>
        <a:xfrm>
          <a:off x="18605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88009</xdr:rowOff>
    </xdr:from>
    <xdr:ext cx="469744" cy="259045"/>
    <xdr:sp macro="" textlink="">
      <xdr:nvSpPr>
        <xdr:cNvPr id="749" name="n_1aveValue【公民館】&#10;一人当たり面積">
          <a:extLst>
            <a:ext uri="{FF2B5EF4-FFF2-40B4-BE49-F238E27FC236}">
              <a16:creationId xmlns:a16="http://schemas.microsoft.com/office/drawing/2014/main" id="{00000000-0008-0000-0E00-0000ED020000}"/>
            </a:ext>
          </a:extLst>
        </xdr:cNvPr>
        <xdr:cNvSpPr txBox="1"/>
      </xdr:nvSpPr>
      <xdr:spPr>
        <a:xfrm>
          <a:off x="210757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750" name="n_2aveValue【公民館】&#10;一人当たり面積">
          <a:extLst>
            <a:ext uri="{FF2B5EF4-FFF2-40B4-BE49-F238E27FC236}">
              <a16:creationId xmlns:a16="http://schemas.microsoft.com/office/drawing/2014/main" id="{00000000-0008-0000-0E00-0000EE020000}"/>
            </a:ext>
          </a:extLst>
        </xdr:cNvPr>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88009</xdr:rowOff>
    </xdr:from>
    <xdr:ext cx="469744" cy="259045"/>
    <xdr:sp macro="" textlink="">
      <xdr:nvSpPr>
        <xdr:cNvPr id="751" name="n_3aveValue【公民館】&#10;一人当たり面積">
          <a:extLst>
            <a:ext uri="{FF2B5EF4-FFF2-40B4-BE49-F238E27FC236}">
              <a16:creationId xmlns:a16="http://schemas.microsoft.com/office/drawing/2014/main" id="{00000000-0008-0000-0E00-0000EF020000}"/>
            </a:ext>
          </a:extLst>
        </xdr:cNvPr>
        <xdr:cNvSpPr txBox="1"/>
      </xdr:nvSpPr>
      <xdr:spPr>
        <a:xfrm>
          <a:off x="193104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752" name="n_4aveValue【公民館】&#10;一人当たり面積">
          <a:extLst>
            <a:ext uri="{FF2B5EF4-FFF2-40B4-BE49-F238E27FC236}">
              <a16:creationId xmlns:a16="http://schemas.microsoft.com/office/drawing/2014/main" id="{00000000-0008-0000-0E00-0000F0020000}"/>
            </a:ext>
          </a:extLst>
        </xdr:cNvPr>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77306</xdr:rowOff>
    </xdr:from>
    <xdr:ext cx="469744" cy="259045"/>
    <xdr:sp macro="" textlink="">
      <xdr:nvSpPr>
        <xdr:cNvPr id="753" name="n_1mainValue【公民館】&#10;一人当たり面積">
          <a:extLst>
            <a:ext uri="{FF2B5EF4-FFF2-40B4-BE49-F238E27FC236}">
              <a16:creationId xmlns:a16="http://schemas.microsoft.com/office/drawing/2014/main" id="{00000000-0008-0000-0E00-0000F1020000}"/>
            </a:ext>
          </a:extLst>
        </xdr:cNvPr>
        <xdr:cNvSpPr txBox="1"/>
      </xdr:nvSpPr>
      <xdr:spPr>
        <a:xfrm>
          <a:off x="210757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92001</xdr:rowOff>
    </xdr:from>
    <xdr:ext cx="469744" cy="259045"/>
    <xdr:sp macro="" textlink="">
      <xdr:nvSpPr>
        <xdr:cNvPr id="754" name="n_4mainValue【公民館】&#10;一人当たり面積">
          <a:extLst>
            <a:ext uri="{FF2B5EF4-FFF2-40B4-BE49-F238E27FC236}">
              <a16:creationId xmlns:a16="http://schemas.microsoft.com/office/drawing/2014/main" id="{00000000-0008-0000-0E00-0000F2020000}"/>
            </a:ext>
          </a:extLst>
        </xdr:cNvPr>
        <xdr:cNvSpPr txBox="1"/>
      </xdr:nvSpPr>
      <xdr:spPr>
        <a:xfrm>
          <a:off x="18421427" y="18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道路</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について、有形固定資産減価償却率は類似団体平均より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10.9</a:t>
          </a:r>
          <a:r>
            <a:rPr kumimoji="1" lang="ja-JP" altLang="en-US" sz="1100">
              <a:solidFill>
                <a:schemeClr val="tx1"/>
              </a:solidFill>
              <a:latin typeface="ＭＳ Ｐゴシック" panose="020B0600070205080204" pitchFamily="50" charset="-128"/>
              <a:ea typeface="ＭＳ Ｐゴシック" panose="020B0600070205080204" pitchFamily="50" charset="-128"/>
            </a:rPr>
            <a:t>ﾎﾟｲﾝﾄ高い数値となっている。本市は一人あたり道路延長が類似団体と比較して大きい数値となっており、市道改良事業に多額の費用を要する。今後も計画的に維持補修を行っていく。</a:t>
          </a:r>
        </a:p>
        <a:p>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橋梁・トンネル</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について、適宜長寿命化改修を実施していることから増加率は抑えられているものの、類似団体平均と比較して</a:t>
          </a:r>
          <a:r>
            <a:rPr kumimoji="1" lang="en-US" altLang="ja-JP" sz="1100">
              <a:solidFill>
                <a:schemeClr val="tx1"/>
              </a:solidFill>
              <a:latin typeface="ＭＳ Ｐゴシック" panose="020B0600070205080204" pitchFamily="50" charset="-128"/>
              <a:ea typeface="ＭＳ Ｐゴシック" panose="020B0600070205080204" pitchFamily="50" charset="-128"/>
            </a:rPr>
            <a:t>6.8</a:t>
          </a:r>
          <a:r>
            <a:rPr kumimoji="1" lang="ja-JP" altLang="en-US" sz="1100">
              <a:solidFill>
                <a:schemeClr val="tx1"/>
              </a:solidFill>
              <a:latin typeface="ＭＳ Ｐゴシック" panose="020B0600070205080204" pitchFamily="50" charset="-128"/>
              <a:ea typeface="ＭＳ Ｐゴシック" panose="020B0600070205080204" pitchFamily="50" charset="-128"/>
            </a:rPr>
            <a:t>ﾎﾟｲﾝﾄ高い数値となった。</a:t>
          </a:r>
        </a:p>
        <a:p>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公営住宅</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について、老朽化が進み耐用年数を超えて稼働しているものが多数あるため、有形固定資産減価償却率は高い数値となっている。令和元年度から令和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10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年度の期間で定めた長寿命化計画を基に、計画的に改修を進めていく。</a:t>
          </a:r>
        </a:p>
        <a:p>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について、令和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年度に旧宇賀志保育所を除却したことから数値が改善した。</a:t>
          </a:r>
        </a:p>
        <a:p>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学校施設</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について、老朽化が進んでいるものの、小中学校の屋上防水、バリアフリー化改修等により依然として類似団体平均より低い数値となっている。</a:t>
          </a:r>
        </a:p>
        <a:p>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児童館</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について、有形固定資産減価償却率が</a:t>
          </a:r>
          <a:r>
            <a:rPr kumimoji="1" lang="en-US" altLang="ja-JP" sz="1100">
              <a:solidFill>
                <a:schemeClr val="tx1"/>
              </a:solidFill>
              <a:latin typeface="ＭＳ Ｐゴシック" panose="020B0600070205080204" pitchFamily="50" charset="-128"/>
              <a:ea typeface="ＭＳ Ｐゴシック" panose="020B0600070205080204" pitchFamily="50" charset="-128"/>
            </a:rPr>
            <a:t>100</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％になっているが、これは本館は休館中で他施設を利用して事業を行っていることから、必要最低限の維持補修のみ行っているためである。</a:t>
          </a:r>
        </a:p>
        <a:p>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公民館</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について、耐用年数を超えて稼働している公民館が複数あるため、有形固定資産減価償却率は平均より高い数値となっている。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27,941
27,644
247.50
20,009,006
19,480,722
465,604
11,085,459
22,939,459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38117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20320</xdr:rowOff>
    </xdr:from>
    <xdr:to>
      <xdr:col>24</xdr:col>
      <xdr:colOff>114300</xdr:colOff>
      <xdr:row>36</xdr:row>
      <xdr:rowOff>121920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43197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04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163830</xdr:rowOff>
    </xdr:from>
    <xdr:to>
      <xdr:col>20</xdr:col>
      <xdr:colOff>38100</xdr:colOff>
      <xdr:row>36</xdr:row>
      <xdr:rowOff>93980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43180</xdr:rowOff>
    </xdr:from>
    <xdr:to>
      <xdr:col>24</xdr:col>
      <xdr:colOff>63500</xdr:colOff>
      <xdr:row>36</xdr:row>
      <xdr:rowOff>71120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797300" y="621538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80010</xdr:rowOff>
    </xdr:from>
    <xdr:to>
      <xdr:col>6</xdr:col>
      <xdr:colOff>38100</xdr:colOff>
      <xdr:row>36</xdr:row>
      <xdr:rowOff>10160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10795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154957</xdr:rowOff>
    </xdr:from>
    <xdr:ext cx="405111" cy="259045"/>
    <xdr:sp macro="" textlink="">
      <xdr:nvSpPr>
        <xdr:cNvPr id="77" name="n_1aveValue【図書館】&#10;有形固定資産減価償却率">
          <a:extLst>
            <a:ext uri="{FF2B5EF4-FFF2-40B4-BE49-F238E27FC236}">
              <a16:creationId xmlns:a16="http://schemas.microsoft.com/office/drawing/2014/main" id="{00000000-0008-0000-0F00-00004D000000}"/>
            </a:ext>
          </a:extLst>
        </xdr:cNvPr>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78" name="n_2aveValue【図書館】&#10;有形固定資産減価償却率">
          <a:extLst>
            <a:ext uri="{FF2B5EF4-FFF2-40B4-BE49-F238E27FC236}">
              <a16:creationId xmlns:a16="http://schemas.microsoft.com/office/drawing/2014/main" id="{00000000-0008-0000-0F00-00004E000000}"/>
            </a:ext>
          </a:extLst>
        </xdr:cNvPr>
        <xdr:cNvSpPr txBox="1"/>
      </xdr:nvSpPr>
      <xdr:spPr>
        <a:xfrm>
          <a:off x="27057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79" name="n_3aveValue【図書館】&#10;有形固定資産減価償却率">
          <a:extLst>
            <a:ext uri="{FF2B5EF4-FFF2-40B4-BE49-F238E27FC236}">
              <a16:creationId xmlns:a16="http://schemas.microsoft.com/office/drawing/2014/main" id="{00000000-0008-0000-0F00-00004F000000}"/>
            </a:ext>
          </a:extLst>
        </xdr:cNvPr>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111777</xdr:rowOff>
    </xdr:from>
    <xdr:ext cx="405111" cy="259045"/>
    <xdr:sp macro="" textlink="">
      <xdr:nvSpPr>
        <xdr:cNvPr id="80" name="n_4aveValue【図書館】&#10;有形固定資産減価償却率">
          <a:extLst>
            <a:ext uri="{FF2B5EF4-FFF2-40B4-BE49-F238E27FC236}">
              <a16:creationId xmlns:a16="http://schemas.microsoft.com/office/drawing/2014/main" id="{00000000-0008-0000-0F00-000050000000}"/>
            </a:ext>
          </a:extLst>
        </xdr:cNvPr>
        <xdr:cNvSpPr txBox="1"/>
      </xdr:nvSpPr>
      <xdr:spPr>
        <a:xfrm>
          <a:off x="927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110507</xdr:rowOff>
    </xdr:from>
    <xdr:ext cx="405111" cy="259045"/>
    <xdr:sp macro="" textlink="">
      <xdr:nvSpPr>
        <xdr:cNvPr id="81" name="n_1main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593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26687</xdr:rowOff>
    </xdr:from>
    <xdr:ext cx="405111" cy="259045"/>
    <xdr:sp macro="" textlink="">
      <xdr:nvSpPr>
        <xdr:cNvPr id="82" name="n_4mainValue【図書館】&#10;有形固定資産減価償却率">
          <a:extLst>
            <a:ext uri="{FF2B5EF4-FFF2-40B4-BE49-F238E27FC236}">
              <a16:creationId xmlns:a16="http://schemas.microsoft.com/office/drawing/2014/main" id="{00000000-0008-0000-0F00-000052000000}"/>
            </a:ext>
          </a:extLst>
        </xdr:cNvPr>
        <xdr:cNvSpPr txBox="1"/>
      </xdr:nvSpPr>
      <xdr:spPr>
        <a:xfrm>
          <a:off x="927744" y="5855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00000000-0008-0000-0F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07" name="【図書館】&#10;一人当たり面積最小値テキスト">
          <a:extLst>
            <a:ext uri="{FF2B5EF4-FFF2-40B4-BE49-F238E27FC236}">
              <a16:creationId xmlns:a16="http://schemas.microsoft.com/office/drawing/2014/main" id="{00000000-0008-0000-0F00-00006B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09" name="【図書館】&#10;一人当たり面積最大値テキスト">
          <a:extLst>
            <a:ext uri="{FF2B5EF4-FFF2-40B4-BE49-F238E27FC236}">
              <a16:creationId xmlns:a16="http://schemas.microsoft.com/office/drawing/2014/main" id="{00000000-0008-0000-0F00-00006D000000}"/>
            </a:ext>
          </a:extLst>
        </xdr:cNvPr>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1" name="【図書館】&#10;一人当たり面積平均値テキスト">
          <a:extLst>
            <a:ext uri="{FF2B5EF4-FFF2-40B4-BE49-F238E27FC236}">
              <a16:creationId xmlns:a16="http://schemas.microsoft.com/office/drawing/2014/main" id="{00000000-0008-0000-0F00-00006F000000}"/>
            </a:ext>
          </a:extLst>
        </xdr:cNvPr>
        <xdr:cNvSpPr txBox="1"/>
      </xdr:nvSpPr>
      <xdr:spPr>
        <a:xfrm>
          <a:off x="10515600" y="676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44450</xdr:rowOff>
    </xdr:from>
    <xdr:to>
      <xdr:col>55</xdr:col>
      <xdr:colOff>50800</xdr:colOff>
      <xdr:row>41</xdr:row>
      <xdr:rowOff>146050</xdr:rowOff>
    </xdr:to>
    <xdr:sp macro="" textlink="">
      <xdr:nvSpPr>
        <xdr:cNvPr id="122" name="楕円 121">
          <a:extLst>
            <a:ext uri="{FF2B5EF4-FFF2-40B4-BE49-F238E27FC236}">
              <a16:creationId xmlns:a16="http://schemas.microsoft.com/office/drawing/2014/main" id="{00000000-0008-0000-0F00-00007A000000}"/>
            </a:ext>
          </a:extLst>
        </xdr:cNvPr>
        <xdr:cNvSpPr/>
      </xdr:nvSpPr>
      <xdr:spPr>
        <a:xfrm>
          <a:off x="10426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130827</xdr:rowOff>
    </xdr:from>
    <xdr:ext cx="469744" cy="259045"/>
    <xdr:sp macro="" textlink="">
      <xdr:nvSpPr>
        <xdr:cNvPr id="123" name="【図書館】&#10;一人当たり面積該当値テキスト">
          <a:extLst>
            <a:ext uri="{FF2B5EF4-FFF2-40B4-BE49-F238E27FC236}">
              <a16:creationId xmlns:a16="http://schemas.microsoft.com/office/drawing/2014/main" id="{00000000-0008-0000-0F00-00007B000000}"/>
            </a:ext>
          </a:extLst>
        </xdr:cNvPr>
        <xdr:cNvSpPr txBox="1"/>
      </xdr:nvSpPr>
      <xdr:spPr>
        <a:xfrm>
          <a:off x="10515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48260</xdr:rowOff>
    </xdr:from>
    <xdr:to>
      <xdr:col>50</xdr:col>
      <xdr:colOff>165100</xdr:colOff>
      <xdr:row>41</xdr:row>
      <xdr:rowOff>149860</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9588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95250</xdr:rowOff>
    </xdr:from>
    <xdr:to>
      <xdr:col>55</xdr:col>
      <xdr:colOff>0</xdr:colOff>
      <xdr:row>41</xdr:row>
      <xdr:rowOff>99060</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flipV="1">
          <a:off x="9639300" y="71247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55880</xdr:rowOff>
    </xdr:from>
    <xdr:to>
      <xdr:col>36</xdr:col>
      <xdr:colOff>165100</xdr:colOff>
      <xdr:row>41</xdr:row>
      <xdr:rowOff>157480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6921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13987</xdr:rowOff>
    </xdr:from>
    <xdr:ext cx="469744" cy="259045"/>
    <xdr:sp macro="" textlink="">
      <xdr:nvSpPr>
        <xdr:cNvPr id="127" name="n_1aveValue【図書館】&#10;一人当たり面積">
          <a:extLst>
            <a:ext uri="{FF2B5EF4-FFF2-40B4-BE49-F238E27FC236}">
              <a16:creationId xmlns:a16="http://schemas.microsoft.com/office/drawing/2014/main" id="{00000000-0008-0000-0F00-00007F000000}"/>
            </a:ext>
          </a:extLst>
        </xdr:cNvPr>
        <xdr:cNvSpPr txBox="1"/>
      </xdr:nvSpPr>
      <xdr:spPr>
        <a:xfrm>
          <a:off x="93917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28" name="n_2aveValue【図書館】&#10;一人当たり面積">
          <a:extLst>
            <a:ext uri="{FF2B5EF4-FFF2-40B4-BE49-F238E27FC236}">
              <a16:creationId xmlns:a16="http://schemas.microsoft.com/office/drawing/2014/main" id="{00000000-0008-0000-0F00-000080000000}"/>
            </a:ext>
          </a:extLst>
        </xdr:cNvPr>
        <xdr:cNvSpPr txBox="1"/>
      </xdr:nvSpPr>
      <xdr:spPr>
        <a:xfrm>
          <a:off x="8515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29" name="n_3aveValue【図書館】&#10;一人当たり面積">
          <a:extLst>
            <a:ext uri="{FF2B5EF4-FFF2-40B4-BE49-F238E27FC236}">
              <a16:creationId xmlns:a16="http://schemas.microsoft.com/office/drawing/2014/main" id="{00000000-0008-0000-0F00-000081000000}"/>
            </a:ext>
          </a:extLst>
        </xdr:cNvPr>
        <xdr:cNvSpPr txBox="1"/>
      </xdr:nvSpPr>
      <xdr:spPr>
        <a:xfrm>
          <a:off x="7626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30" name="n_4aveValue【図書館】&#10;一人当たり面積">
          <a:extLst>
            <a:ext uri="{FF2B5EF4-FFF2-40B4-BE49-F238E27FC236}">
              <a16:creationId xmlns:a16="http://schemas.microsoft.com/office/drawing/2014/main" id="{00000000-0008-0000-0F00-000082000000}"/>
            </a:ext>
          </a:extLst>
        </xdr:cNvPr>
        <xdr:cNvSpPr txBox="1"/>
      </xdr:nvSpPr>
      <xdr:spPr>
        <a:xfrm>
          <a:off x="6737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140987</xdr:rowOff>
    </xdr:from>
    <xdr:ext cx="469744" cy="259045"/>
    <xdr:sp macro="" textlink="">
      <xdr:nvSpPr>
        <xdr:cNvPr id="131" name="n_1mainValue【図書館】&#10;一人当たり面積">
          <a:extLst>
            <a:ext uri="{FF2B5EF4-FFF2-40B4-BE49-F238E27FC236}">
              <a16:creationId xmlns:a16="http://schemas.microsoft.com/office/drawing/2014/main" id="{00000000-0008-0000-0F00-000083000000}"/>
            </a:ext>
          </a:extLst>
        </xdr:cNvPr>
        <xdr:cNvSpPr txBox="1"/>
      </xdr:nvSpPr>
      <xdr:spPr>
        <a:xfrm>
          <a:off x="93917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148607</xdr:rowOff>
    </xdr:from>
    <xdr:ext cx="469744" cy="259045"/>
    <xdr:sp macro="" textlink="">
      <xdr:nvSpPr>
        <xdr:cNvPr id="132" name="n_4mainValue【図書館】&#10;一人当たり面積">
          <a:extLst>
            <a:ext uri="{FF2B5EF4-FFF2-40B4-BE49-F238E27FC236}">
              <a16:creationId xmlns:a16="http://schemas.microsoft.com/office/drawing/2014/main" id="{00000000-0008-0000-0F00-000084000000}"/>
            </a:ext>
          </a:extLst>
        </xdr:cNvPr>
        <xdr:cNvSpPr txBox="1"/>
      </xdr:nvSpPr>
      <xdr:spPr>
        <a:xfrm>
          <a:off x="67374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8" name="【体育館・プール】&#10;有形固定資産減価償却率最小値テキスト">
          <a:extLst>
            <a:ext uri="{FF2B5EF4-FFF2-40B4-BE49-F238E27FC236}">
              <a16:creationId xmlns:a16="http://schemas.microsoft.com/office/drawing/2014/main" id="{00000000-0008-0000-0F00-00009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60" name="【体育館・プール】&#10;有形固定資産減価償却率最大値テキスト">
          <a:extLst>
            <a:ext uri="{FF2B5EF4-FFF2-40B4-BE49-F238E27FC236}">
              <a16:creationId xmlns:a16="http://schemas.microsoft.com/office/drawing/2014/main" id="{00000000-0008-0000-0F00-0000A0000000}"/>
            </a:ext>
          </a:extLst>
        </xdr:cNvPr>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62" name="【体育館・プール】&#10;有形固定資産減価償却率平均値テキスト">
          <a:extLst>
            <a:ext uri="{FF2B5EF4-FFF2-40B4-BE49-F238E27FC236}">
              <a16:creationId xmlns:a16="http://schemas.microsoft.com/office/drawing/2014/main" id="{00000000-0008-0000-0F00-0000A2000000}"/>
            </a:ext>
          </a:extLst>
        </xdr:cNvPr>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63" name="フローチャート: 判断 162">
          <a:extLst>
            <a:ext uri="{FF2B5EF4-FFF2-40B4-BE49-F238E27FC236}">
              <a16:creationId xmlns:a16="http://schemas.microsoft.com/office/drawing/2014/main" id="{00000000-0008-0000-0F00-0000A3000000}"/>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64" name="フローチャート: 判断 163">
          <a:extLst>
            <a:ext uri="{FF2B5EF4-FFF2-40B4-BE49-F238E27FC236}">
              <a16:creationId xmlns:a16="http://schemas.microsoft.com/office/drawing/2014/main" id="{00000000-0008-0000-0F00-0000A4000000}"/>
            </a:ext>
          </a:extLst>
        </xdr:cNvPr>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65" name="フローチャート: 判断 164">
          <a:extLst>
            <a:ext uri="{FF2B5EF4-FFF2-40B4-BE49-F238E27FC236}">
              <a16:creationId xmlns:a16="http://schemas.microsoft.com/office/drawing/2014/main" id="{00000000-0008-0000-0F00-0000A5000000}"/>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6" name="フローチャート: 判断 165">
          <a:extLst>
            <a:ext uri="{FF2B5EF4-FFF2-40B4-BE49-F238E27FC236}">
              <a16:creationId xmlns:a16="http://schemas.microsoft.com/office/drawing/2014/main" id="{00000000-0008-0000-0F00-0000A6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67" name="フローチャート: 判断 166">
          <a:extLst>
            <a:ext uri="{FF2B5EF4-FFF2-40B4-BE49-F238E27FC236}">
              <a16:creationId xmlns:a16="http://schemas.microsoft.com/office/drawing/2014/main" id="{00000000-0008-0000-0F00-0000A7000000}"/>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97790</xdr:rowOff>
    </xdr:from>
    <xdr:to>
      <xdr:col>24</xdr:col>
      <xdr:colOff>114300</xdr:colOff>
      <xdr:row>63</xdr:row>
      <xdr:rowOff>27940</xdr:rowOff>
    </xdr:to>
    <xdr:sp macro="" textlink="">
      <xdr:nvSpPr>
        <xdr:cNvPr id="173" name="楕円 172">
          <a:extLst>
            <a:ext uri="{FF2B5EF4-FFF2-40B4-BE49-F238E27FC236}">
              <a16:creationId xmlns:a16="http://schemas.microsoft.com/office/drawing/2014/main" id="{00000000-0008-0000-0F00-0000AD000000}"/>
            </a:ext>
          </a:extLst>
        </xdr:cNvPr>
        <xdr:cNvSpPr/>
      </xdr:nvSpPr>
      <xdr:spPr>
        <a:xfrm>
          <a:off x="4584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76217</xdr:rowOff>
    </xdr:from>
    <xdr:ext cx="405111" cy="259045"/>
    <xdr:sp macro="" textlink="">
      <xdr:nvSpPr>
        <xdr:cNvPr id="174" name="【体育館・プール】&#10;有形固定資産減価償却率該当値テキスト">
          <a:extLst>
            <a:ext uri="{FF2B5EF4-FFF2-40B4-BE49-F238E27FC236}">
              <a16:creationId xmlns:a16="http://schemas.microsoft.com/office/drawing/2014/main" id="{00000000-0008-0000-0F00-0000AE000000}"/>
            </a:ext>
          </a:extLst>
        </xdr:cNvPr>
        <xdr:cNvSpPr txBox="1"/>
      </xdr:nvSpPr>
      <xdr:spPr>
        <a:xfrm>
          <a:off x="4673600"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63500</xdr:rowOff>
    </xdr:from>
    <xdr:to>
      <xdr:col>20</xdr:col>
      <xdr:colOff>38100</xdr:colOff>
      <xdr:row>62</xdr:row>
      <xdr:rowOff>165100</xdr:rowOff>
    </xdr:to>
    <xdr:sp macro="" textlink="">
      <xdr:nvSpPr>
        <xdr:cNvPr id="175" name="楕円 174">
          <a:extLst>
            <a:ext uri="{FF2B5EF4-FFF2-40B4-BE49-F238E27FC236}">
              <a16:creationId xmlns:a16="http://schemas.microsoft.com/office/drawing/2014/main" id="{00000000-0008-0000-0F00-0000AF000000}"/>
            </a:ext>
          </a:extLst>
        </xdr:cNvPr>
        <xdr:cNvSpPr/>
      </xdr:nvSpPr>
      <xdr:spPr>
        <a:xfrm>
          <a:off x="3746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114300</xdr:rowOff>
    </xdr:from>
    <xdr:to>
      <xdr:col>24</xdr:col>
      <xdr:colOff>63500</xdr:colOff>
      <xdr:row>62</xdr:row>
      <xdr:rowOff>148590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3797300" y="107442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107315</xdr:rowOff>
    </xdr:from>
    <xdr:to>
      <xdr:col>6</xdr:col>
      <xdr:colOff>38100</xdr:colOff>
      <xdr:row>62</xdr:row>
      <xdr:rowOff>37465</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1079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137812</xdr:rowOff>
    </xdr:from>
    <xdr:ext cx="405111" cy="259045"/>
    <xdr:sp macro="" textlink="">
      <xdr:nvSpPr>
        <xdr:cNvPr id="178" name="n_1aveValue【体育館・プール】&#10;有形固定資産減価償却率">
          <a:extLst>
            <a:ext uri="{FF2B5EF4-FFF2-40B4-BE49-F238E27FC236}">
              <a16:creationId xmlns:a16="http://schemas.microsoft.com/office/drawing/2014/main" id="{00000000-0008-0000-0F00-0000B2000000}"/>
            </a:ext>
          </a:extLst>
        </xdr:cNvPr>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79" name="n_2aveValue【体育館・プール】&#10;有形固定資産減価償却率">
          <a:extLst>
            <a:ext uri="{FF2B5EF4-FFF2-40B4-BE49-F238E27FC236}">
              <a16:creationId xmlns:a16="http://schemas.microsoft.com/office/drawing/2014/main" id="{00000000-0008-0000-0F00-0000B3000000}"/>
            </a:ext>
          </a:extLst>
        </xdr:cNvPr>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80" name="n_3aveValue【体育館・プール】&#10;有形固定資産減価償却率">
          <a:extLst>
            <a:ext uri="{FF2B5EF4-FFF2-40B4-BE49-F238E27FC236}">
              <a16:creationId xmlns:a16="http://schemas.microsoft.com/office/drawing/2014/main" id="{00000000-0008-0000-0F00-0000B4000000}"/>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181" name="n_4aveValue【体育館・プール】&#10;有形固定資産減価償却率">
          <a:extLst>
            <a:ext uri="{FF2B5EF4-FFF2-40B4-BE49-F238E27FC236}">
              <a16:creationId xmlns:a16="http://schemas.microsoft.com/office/drawing/2014/main" id="{00000000-0008-0000-0F00-0000B5000000}"/>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156227</xdr:rowOff>
    </xdr:from>
    <xdr:ext cx="405111" cy="259045"/>
    <xdr:sp macro="" textlink="">
      <xdr:nvSpPr>
        <xdr:cNvPr id="182" name="n_1mainValue【体育館・プール】&#10;有形固定資産減価償却率">
          <a:extLst>
            <a:ext uri="{FF2B5EF4-FFF2-40B4-BE49-F238E27FC236}">
              <a16:creationId xmlns:a16="http://schemas.microsoft.com/office/drawing/2014/main" id="{00000000-0008-0000-0F00-0000B6000000}"/>
            </a:ext>
          </a:extLst>
        </xdr:cNvPr>
        <xdr:cNvSpPr txBox="1"/>
      </xdr:nvSpPr>
      <xdr:spPr>
        <a:xfrm>
          <a:off x="3582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28592</xdr:rowOff>
    </xdr:from>
    <xdr:ext cx="405111" cy="259045"/>
    <xdr:sp macro="" textlink="">
      <xdr:nvSpPr>
        <xdr:cNvPr id="183" name="n_4mainValue【体育館・プール】&#10;有形固定資産減価償却率">
          <a:extLst>
            <a:ext uri="{FF2B5EF4-FFF2-40B4-BE49-F238E27FC236}">
              <a16:creationId xmlns:a16="http://schemas.microsoft.com/office/drawing/2014/main" id="{00000000-0008-0000-0F00-0000B7000000}"/>
            </a:ext>
          </a:extLst>
        </xdr:cNvPr>
        <xdr:cNvSpPr txBox="1"/>
      </xdr:nvSpPr>
      <xdr:spPr>
        <a:xfrm>
          <a:off x="927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a:extLst>
            <a:ext uri="{FF2B5EF4-FFF2-40B4-BE49-F238E27FC236}">
              <a16:creationId xmlns:a16="http://schemas.microsoft.com/office/drawing/2014/main" id="{00000000-0008-0000-0F00-0000C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08" name="【体育館・プール】&#10;一人当たり面積最小値テキスト">
          <a:extLst>
            <a:ext uri="{FF2B5EF4-FFF2-40B4-BE49-F238E27FC236}">
              <a16:creationId xmlns:a16="http://schemas.microsoft.com/office/drawing/2014/main" id="{00000000-0008-0000-0F00-0000D0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10" name="【体育館・プール】&#10;一人当たり面積最大値テキスト">
          <a:extLst>
            <a:ext uri="{FF2B5EF4-FFF2-40B4-BE49-F238E27FC236}">
              <a16:creationId xmlns:a16="http://schemas.microsoft.com/office/drawing/2014/main" id="{00000000-0008-0000-0F00-0000D2000000}"/>
            </a:ext>
          </a:extLst>
        </xdr:cNvPr>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16400</xdr:rowOff>
    </xdr:from>
    <xdr:ext cx="469744" cy="259045"/>
    <xdr:sp macro="" textlink="">
      <xdr:nvSpPr>
        <xdr:cNvPr id="212" name="【体育館・プール】&#10;一人当たり面積平均値テキスト">
          <a:extLst>
            <a:ext uri="{FF2B5EF4-FFF2-40B4-BE49-F238E27FC236}">
              <a16:creationId xmlns:a16="http://schemas.microsoft.com/office/drawing/2014/main" id="{00000000-0008-0000-0F00-0000D4000000}"/>
            </a:ext>
          </a:extLst>
        </xdr:cNvPr>
        <xdr:cNvSpPr txBox="1"/>
      </xdr:nvSpPr>
      <xdr:spPr>
        <a:xfrm>
          <a:off x="10515600" y="1081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15" name="フローチャート: 判断 214">
          <a:extLst>
            <a:ext uri="{FF2B5EF4-FFF2-40B4-BE49-F238E27FC236}">
              <a16:creationId xmlns:a16="http://schemas.microsoft.com/office/drawing/2014/main" id="{00000000-0008-0000-0F00-0000D7000000}"/>
            </a:ext>
          </a:extLst>
        </xdr:cNvPr>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16" name="フローチャート: 判断 215">
          <a:extLst>
            <a:ext uri="{FF2B5EF4-FFF2-40B4-BE49-F238E27FC236}">
              <a16:creationId xmlns:a16="http://schemas.microsoft.com/office/drawing/2014/main" id="{00000000-0008-0000-0F00-0000D8000000}"/>
            </a:ext>
          </a:extLst>
        </xdr:cNvPr>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17" name="フローチャート: 判断 216">
          <a:extLst>
            <a:ext uri="{FF2B5EF4-FFF2-40B4-BE49-F238E27FC236}">
              <a16:creationId xmlns:a16="http://schemas.microsoft.com/office/drawing/2014/main" id="{00000000-0008-0000-0F00-0000D9000000}"/>
            </a:ext>
          </a:extLst>
        </xdr:cNvPr>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123317</xdr:rowOff>
    </xdr:from>
    <xdr:to>
      <xdr:col>55</xdr:col>
      <xdr:colOff>50800</xdr:colOff>
      <xdr:row>63</xdr:row>
      <xdr:rowOff>53467</xdr:rowOff>
    </xdr:to>
    <xdr:sp macro="" textlink="">
      <xdr:nvSpPr>
        <xdr:cNvPr id="223" name="楕円 222">
          <a:extLst>
            <a:ext uri="{FF2B5EF4-FFF2-40B4-BE49-F238E27FC236}">
              <a16:creationId xmlns:a16="http://schemas.microsoft.com/office/drawing/2014/main" id="{00000000-0008-0000-0F00-0000DF000000}"/>
            </a:ext>
          </a:extLst>
        </xdr:cNvPr>
        <xdr:cNvSpPr/>
      </xdr:nvSpPr>
      <xdr:spPr>
        <a:xfrm>
          <a:off x="10426700" y="107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146194</xdr:rowOff>
    </xdr:from>
    <xdr:ext cx="469744" cy="259045"/>
    <xdr:sp macro="" textlink="">
      <xdr:nvSpPr>
        <xdr:cNvPr id="224" name="【体育館・プール】&#10;一人当たり面積該当値テキスト">
          <a:extLst>
            <a:ext uri="{FF2B5EF4-FFF2-40B4-BE49-F238E27FC236}">
              <a16:creationId xmlns:a16="http://schemas.microsoft.com/office/drawing/2014/main" id="{00000000-0008-0000-0F00-0000E0000000}"/>
            </a:ext>
          </a:extLst>
        </xdr:cNvPr>
        <xdr:cNvSpPr txBox="1"/>
      </xdr:nvSpPr>
      <xdr:spPr>
        <a:xfrm>
          <a:off x="10515600" y="1060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128651</xdr:rowOff>
    </xdr:from>
    <xdr:to>
      <xdr:col>50</xdr:col>
      <xdr:colOff>165100</xdr:colOff>
      <xdr:row>63</xdr:row>
      <xdr:rowOff>58801</xdr:rowOff>
    </xdr:to>
    <xdr:sp macro="" textlink="">
      <xdr:nvSpPr>
        <xdr:cNvPr id="225" name="楕円 224">
          <a:extLst>
            <a:ext uri="{FF2B5EF4-FFF2-40B4-BE49-F238E27FC236}">
              <a16:creationId xmlns:a16="http://schemas.microsoft.com/office/drawing/2014/main" id="{00000000-0008-0000-0F00-0000E1000000}"/>
            </a:ext>
          </a:extLst>
        </xdr:cNvPr>
        <xdr:cNvSpPr/>
      </xdr:nvSpPr>
      <xdr:spPr>
        <a:xfrm>
          <a:off x="9588500" y="1075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2667</xdr:rowOff>
    </xdr:from>
    <xdr:to>
      <xdr:col>55</xdr:col>
      <xdr:colOff>0</xdr:colOff>
      <xdr:row>63</xdr:row>
      <xdr:rowOff>8001</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flipV="1">
          <a:off x="9639300" y="10804017"/>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1397</xdr:rowOff>
    </xdr:from>
    <xdr:to>
      <xdr:col>36</xdr:col>
      <xdr:colOff>165100</xdr:colOff>
      <xdr:row>63</xdr:row>
      <xdr:rowOff>102997</xdr:rowOff>
    </xdr:to>
    <xdr:sp macro="" textlink="">
      <xdr:nvSpPr>
        <xdr:cNvPr id="227" name="楕円 226">
          <a:extLst>
            <a:ext uri="{FF2B5EF4-FFF2-40B4-BE49-F238E27FC236}">
              <a16:creationId xmlns:a16="http://schemas.microsoft.com/office/drawing/2014/main" id="{00000000-0008-0000-0F00-0000E3000000}"/>
            </a:ext>
          </a:extLst>
        </xdr:cNvPr>
        <xdr:cNvSpPr/>
      </xdr:nvSpPr>
      <xdr:spPr>
        <a:xfrm>
          <a:off x="6921500" y="1080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135272</xdr:rowOff>
    </xdr:from>
    <xdr:ext cx="469744" cy="259045"/>
    <xdr:sp macro="" textlink="">
      <xdr:nvSpPr>
        <xdr:cNvPr id="228" name="n_1aveValue【体育館・プール】&#10;一人当たり面積">
          <a:extLst>
            <a:ext uri="{FF2B5EF4-FFF2-40B4-BE49-F238E27FC236}">
              <a16:creationId xmlns:a16="http://schemas.microsoft.com/office/drawing/2014/main" id="{00000000-0008-0000-0F00-0000E4000000}"/>
            </a:ext>
          </a:extLst>
        </xdr:cNvPr>
        <xdr:cNvSpPr txBox="1"/>
      </xdr:nvSpPr>
      <xdr:spPr>
        <a:xfrm>
          <a:off x="9391727" y="1093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29" name="n_2aveValue【体育館・プール】&#10;一人当たり面積">
          <a:extLst>
            <a:ext uri="{FF2B5EF4-FFF2-40B4-BE49-F238E27FC236}">
              <a16:creationId xmlns:a16="http://schemas.microsoft.com/office/drawing/2014/main" id="{00000000-0008-0000-0F00-0000E5000000}"/>
            </a:ext>
          </a:extLst>
        </xdr:cNvPr>
        <xdr:cNvSpPr txBox="1"/>
      </xdr:nvSpPr>
      <xdr:spPr>
        <a:xfrm>
          <a:off x="8515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12463</xdr:rowOff>
    </xdr:from>
    <xdr:ext cx="469744" cy="259045"/>
    <xdr:sp macro="" textlink="">
      <xdr:nvSpPr>
        <xdr:cNvPr id="230" name="n_3aveValue【体育館・プール】&#10;一人当たり面積">
          <a:extLst>
            <a:ext uri="{FF2B5EF4-FFF2-40B4-BE49-F238E27FC236}">
              <a16:creationId xmlns:a16="http://schemas.microsoft.com/office/drawing/2014/main" id="{00000000-0008-0000-0F00-0000E6000000}"/>
            </a:ext>
          </a:extLst>
        </xdr:cNvPr>
        <xdr:cNvSpPr txBox="1"/>
      </xdr:nvSpPr>
      <xdr:spPr>
        <a:xfrm>
          <a:off x="7626427" y="1064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161561</xdr:rowOff>
    </xdr:from>
    <xdr:ext cx="469744" cy="259045"/>
    <xdr:sp macro="" textlink="">
      <xdr:nvSpPr>
        <xdr:cNvPr id="231" name="n_4aveValue【体育館・プール】&#10;一人当たり面積">
          <a:extLst>
            <a:ext uri="{FF2B5EF4-FFF2-40B4-BE49-F238E27FC236}">
              <a16:creationId xmlns:a16="http://schemas.microsoft.com/office/drawing/2014/main" id="{00000000-0008-0000-0F00-0000E7000000}"/>
            </a:ext>
          </a:extLst>
        </xdr:cNvPr>
        <xdr:cNvSpPr txBox="1"/>
      </xdr:nvSpPr>
      <xdr:spPr>
        <a:xfrm>
          <a:off x="6737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75328</xdr:rowOff>
    </xdr:from>
    <xdr:ext cx="469744" cy="259045"/>
    <xdr:sp macro="" textlink="">
      <xdr:nvSpPr>
        <xdr:cNvPr id="232" name="n_1mainValue【体育館・プール】&#10;一人当たり面積">
          <a:extLst>
            <a:ext uri="{FF2B5EF4-FFF2-40B4-BE49-F238E27FC236}">
              <a16:creationId xmlns:a16="http://schemas.microsoft.com/office/drawing/2014/main" id="{00000000-0008-0000-0F00-0000E8000000}"/>
            </a:ext>
          </a:extLst>
        </xdr:cNvPr>
        <xdr:cNvSpPr txBox="1"/>
      </xdr:nvSpPr>
      <xdr:spPr>
        <a:xfrm>
          <a:off x="9391727" y="1053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119524</xdr:rowOff>
    </xdr:from>
    <xdr:ext cx="469744" cy="259045"/>
    <xdr:sp macro="" textlink="">
      <xdr:nvSpPr>
        <xdr:cNvPr id="233" name="n_4mainValue【体育館・プール】&#10;一人当たり面積">
          <a:extLst>
            <a:ext uri="{FF2B5EF4-FFF2-40B4-BE49-F238E27FC236}">
              <a16:creationId xmlns:a16="http://schemas.microsoft.com/office/drawing/2014/main" id="{00000000-0008-0000-0F00-0000E9000000}"/>
            </a:ext>
          </a:extLst>
        </xdr:cNvPr>
        <xdr:cNvSpPr txBox="1"/>
      </xdr:nvSpPr>
      <xdr:spPr>
        <a:xfrm>
          <a:off x="6737427" y="1057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a:extLst>
            <a:ext uri="{FF2B5EF4-FFF2-40B4-BE49-F238E27FC236}">
              <a16:creationId xmlns:a16="http://schemas.microsoft.com/office/drawing/2014/main" id="{00000000-0008-0000-0F00-00000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0" name="【福祉施設】&#10;有形固定資産減価償却率最小値テキスト">
          <a:extLst>
            <a:ext uri="{FF2B5EF4-FFF2-40B4-BE49-F238E27FC236}">
              <a16:creationId xmlns:a16="http://schemas.microsoft.com/office/drawing/2014/main" id="{00000000-0008-0000-0F00-000004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62" name="【福祉施設】&#10;有形固定資産減価償却率最大値テキスト">
          <a:extLst>
            <a:ext uri="{FF2B5EF4-FFF2-40B4-BE49-F238E27FC236}">
              <a16:creationId xmlns:a16="http://schemas.microsoft.com/office/drawing/2014/main" id="{00000000-0008-0000-0F00-000006010000}"/>
            </a:ext>
          </a:extLst>
        </xdr:cNvPr>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64" name="【福祉施設】&#10;有形固定資産減価償却率平均値テキスト">
          <a:extLst>
            <a:ext uri="{FF2B5EF4-FFF2-40B4-BE49-F238E27FC236}">
              <a16:creationId xmlns:a16="http://schemas.microsoft.com/office/drawing/2014/main" id="{00000000-0008-0000-0F00-000008010000}"/>
            </a:ext>
          </a:extLst>
        </xdr:cNvPr>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65" name="フローチャート: 判断 264">
          <a:extLst>
            <a:ext uri="{FF2B5EF4-FFF2-40B4-BE49-F238E27FC236}">
              <a16:creationId xmlns:a16="http://schemas.microsoft.com/office/drawing/2014/main" id="{00000000-0008-0000-0F00-000009010000}"/>
            </a:ext>
          </a:extLst>
        </xdr:cNvPr>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66" name="フローチャート: 判断 265">
          <a:extLst>
            <a:ext uri="{FF2B5EF4-FFF2-40B4-BE49-F238E27FC236}">
              <a16:creationId xmlns:a16="http://schemas.microsoft.com/office/drawing/2014/main" id="{00000000-0008-0000-0F00-00000A010000}"/>
            </a:ext>
          </a:extLst>
        </xdr:cNvPr>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67" name="フローチャート: 判断 266">
          <a:extLst>
            <a:ext uri="{FF2B5EF4-FFF2-40B4-BE49-F238E27FC236}">
              <a16:creationId xmlns:a16="http://schemas.microsoft.com/office/drawing/2014/main" id="{00000000-0008-0000-0F00-00000B010000}"/>
            </a:ext>
          </a:extLst>
        </xdr:cNvPr>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68" name="フローチャート: 判断 267">
          <a:extLst>
            <a:ext uri="{FF2B5EF4-FFF2-40B4-BE49-F238E27FC236}">
              <a16:creationId xmlns:a16="http://schemas.microsoft.com/office/drawing/2014/main" id="{00000000-0008-0000-0F00-00000C010000}"/>
            </a:ext>
          </a:extLst>
        </xdr:cNvPr>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69" name="フローチャート: 判断 268">
          <a:extLst>
            <a:ext uri="{FF2B5EF4-FFF2-40B4-BE49-F238E27FC236}">
              <a16:creationId xmlns:a16="http://schemas.microsoft.com/office/drawing/2014/main" id="{00000000-0008-0000-0F00-00000D010000}"/>
            </a:ext>
          </a:extLst>
        </xdr:cNvPr>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142421</xdr:rowOff>
    </xdr:from>
    <xdr:to>
      <xdr:col>24</xdr:col>
      <xdr:colOff>114300</xdr:colOff>
      <xdr:row>82</xdr:row>
      <xdr:rowOff>72571</xdr:rowOff>
    </xdr:to>
    <xdr:sp macro="" textlink="">
      <xdr:nvSpPr>
        <xdr:cNvPr id="275" name="楕円 274">
          <a:extLst>
            <a:ext uri="{FF2B5EF4-FFF2-40B4-BE49-F238E27FC236}">
              <a16:creationId xmlns:a16="http://schemas.microsoft.com/office/drawing/2014/main" id="{00000000-0008-0000-0F00-000013010000}"/>
            </a:ext>
          </a:extLst>
        </xdr:cNvPr>
        <xdr:cNvSpPr/>
      </xdr:nvSpPr>
      <xdr:spPr>
        <a:xfrm>
          <a:off x="45847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165298</xdr:rowOff>
    </xdr:from>
    <xdr:ext cx="405111" cy="259045"/>
    <xdr:sp macro="" textlink="">
      <xdr:nvSpPr>
        <xdr:cNvPr id="276" name="【福祉施設】&#10;有形固定資産減価償却率該当値テキスト">
          <a:extLst>
            <a:ext uri="{FF2B5EF4-FFF2-40B4-BE49-F238E27FC236}">
              <a16:creationId xmlns:a16="http://schemas.microsoft.com/office/drawing/2014/main" id="{00000000-0008-0000-0F00-000014010000}"/>
            </a:ext>
          </a:extLst>
        </xdr:cNvPr>
        <xdr:cNvSpPr txBox="1"/>
      </xdr:nvSpPr>
      <xdr:spPr>
        <a:xfrm>
          <a:off x="4673600" y="13881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103232</xdr:rowOff>
    </xdr:from>
    <xdr:to>
      <xdr:col>20</xdr:col>
      <xdr:colOff>38100</xdr:colOff>
      <xdr:row>82</xdr:row>
      <xdr:rowOff>33382</xdr:rowOff>
    </xdr:to>
    <xdr:sp macro="" textlink="">
      <xdr:nvSpPr>
        <xdr:cNvPr id="277" name="楕円 276">
          <a:extLst>
            <a:ext uri="{FF2B5EF4-FFF2-40B4-BE49-F238E27FC236}">
              <a16:creationId xmlns:a16="http://schemas.microsoft.com/office/drawing/2014/main" id="{00000000-0008-0000-0F00-000015010000}"/>
            </a:ext>
          </a:extLst>
        </xdr:cNvPr>
        <xdr:cNvSpPr/>
      </xdr:nvSpPr>
      <xdr:spPr>
        <a:xfrm>
          <a:off x="3746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154032</xdr:rowOff>
    </xdr:from>
    <xdr:to>
      <xdr:col>24</xdr:col>
      <xdr:colOff>63500</xdr:colOff>
      <xdr:row>82</xdr:row>
      <xdr:rowOff>21771</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3797300" y="14041482"/>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5262</xdr:rowOff>
    </xdr:from>
    <xdr:to>
      <xdr:col>6</xdr:col>
      <xdr:colOff>38100</xdr:colOff>
      <xdr:row>85</xdr:row>
      <xdr:rowOff>106862</xdr:rowOff>
    </xdr:to>
    <xdr:sp macro="" textlink="">
      <xdr:nvSpPr>
        <xdr:cNvPr id="279" name="楕円 278">
          <a:extLst>
            <a:ext uri="{FF2B5EF4-FFF2-40B4-BE49-F238E27FC236}">
              <a16:creationId xmlns:a16="http://schemas.microsoft.com/office/drawing/2014/main" id="{00000000-0008-0000-0F00-000017010000}"/>
            </a:ext>
          </a:extLst>
        </xdr:cNvPr>
        <xdr:cNvSpPr/>
      </xdr:nvSpPr>
      <xdr:spPr>
        <a:xfrm>
          <a:off x="1079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24509</xdr:rowOff>
    </xdr:from>
    <xdr:ext cx="405111" cy="259045"/>
    <xdr:sp macro="" textlink="">
      <xdr:nvSpPr>
        <xdr:cNvPr id="280" name="n_1aveValue【福祉施設】&#10;有形固定資産減価償却率">
          <a:extLst>
            <a:ext uri="{FF2B5EF4-FFF2-40B4-BE49-F238E27FC236}">
              <a16:creationId xmlns:a16="http://schemas.microsoft.com/office/drawing/2014/main" id="{00000000-0008-0000-0F00-000018010000}"/>
            </a:ext>
          </a:extLst>
        </xdr:cNvPr>
        <xdr:cNvSpPr txBox="1"/>
      </xdr:nvSpPr>
      <xdr:spPr>
        <a:xfrm>
          <a:off x="3582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281" name="n_2aveValue【福祉施設】&#10;有形固定資産減価償却率">
          <a:extLst>
            <a:ext uri="{FF2B5EF4-FFF2-40B4-BE49-F238E27FC236}">
              <a16:creationId xmlns:a16="http://schemas.microsoft.com/office/drawing/2014/main" id="{00000000-0008-0000-0F00-000019010000}"/>
            </a:ext>
          </a:extLst>
        </xdr:cNvPr>
        <xdr:cNvSpPr txBox="1"/>
      </xdr:nvSpPr>
      <xdr:spPr>
        <a:xfrm>
          <a:off x="2705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43378</xdr:rowOff>
    </xdr:from>
    <xdr:ext cx="405111" cy="259045"/>
    <xdr:sp macro="" textlink="">
      <xdr:nvSpPr>
        <xdr:cNvPr id="282" name="n_3aveValue【福祉施設】&#10;有形固定資産減価償却率">
          <a:extLst>
            <a:ext uri="{FF2B5EF4-FFF2-40B4-BE49-F238E27FC236}">
              <a16:creationId xmlns:a16="http://schemas.microsoft.com/office/drawing/2014/main" id="{00000000-0008-0000-0F00-00001A010000}"/>
            </a:ext>
          </a:extLst>
        </xdr:cNvPr>
        <xdr:cNvSpPr txBox="1"/>
      </xdr:nvSpPr>
      <xdr:spPr>
        <a:xfrm>
          <a:off x="1816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20519</xdr:rowOff>
    </xdr:from>
    <xdr:ext cx="405111" cy="259045"/>
    <xdr:sp macro="" textlink="">
      <xdr:nvSpPr>
        <xdr:cNvPr id="283" name="n_4aveValue【福祉施設】&#10;有形固定資産減価償却率">
          <a:extLst>
            <a:ext uri="{FF2B5EF4-FFF2-40B4-BE49-F238E27FC236}">
              <a16:creationId xmlns:a16="http://schemas.microsoft.com/office/drawing/2014/main" id="{00000000-0008-0000-0F00-00001B010000}"/>
            </a:ext>
          </a:extLst>
        </xdr:cNvPr>
        <xdr:cNvSpPr txBox="1"/>
      </xdr:nvSpPr>
      <xdr:spPr>
        <a:xfrm>
          <a:off x="927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49909</xdr:rowOff>
    </xdr:from>
    <xdr:ext cx="405111" cy="259045"/>
    <xdr:sp macro="" textlink="">
      <xdr:nvSpPr>
        <xdr:cNvPr id="284" name="n_1mainValue【福祉施設】&#10;有形固定資産減価償却率">
          <a:extLst>
            <a:ext uri="{FF2B5EF4-FFF2-40B4-BE49-F238E27FC236}">
              <a16:creationId xmlns:a16="http://schemas.microsoft.com/office/drawing/2014/main" id="{00000000-0008-0000-0F00-00001C010000}"/>
            </a:ext>
          </a:extLst>
        </xdr:cNvPr>
        <xdr:cNvSpPr txBox="1"/>
      </xdr:nvSpPr>
      <xdr:spPr>
        <a:xfrm>
          <a:off x="35820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97989</xdr:rowOff>
    </xdr:from>
    <xdr:ext cx="405111" cy="259045"/>
    <xdr:sp macro="" textlink="">
      <xdr:nvSpPr>
        <xdr:cNvPr id="285" name="n_4mainValue【福祉施設】&#10;有形固定資産減価償却率">
          <a:extLst>
            <a:ext uri="{FF2B5EF4-FFF2-40B4-BE49-F238E27FC236}">
              <a16:creationId xmlns:a16="http://schemas.microsoft.com/office/drawing/2014/main" id="{00000000-0008-0000-0F00-00001D010000}"/>
            </a:ext>
          </a:extLst>
        </xdr:cNvPr>
        <xdr:cNvSpPr txBox="1"/>
      </xdr:nvSpPr>
      <xdr:spPr>
        <a:xfrm>
          <a:off x="927744" y="1467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a:extLst>
            <a:ext uri="{FF2B5EF4-FFF2-40B4-BE49-F238E27FC236}">
              <a16:creationId xmlns:a16="http://schemas.microsoft.com/office/drawing/2014/main" id="{00000000-0008-0000-0F00-00003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08" name="【福祉施設】&#10;一人当たり面積最小値テキスト">
          <a:extLst>
            <a:ext uri="{FF2B5EF4-FFF2-40B4-BE49-F238E27FC236}">
              <a16:creationId xmlns:a16="http://schemas.microsoft.com/office/drawing/2014/main" id="{00000000-0008-0000-0F00-00003401000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10" name="【福祉施設】&#10;一人当たり面積最大値テキスト">
          <a:extLst>
            <a:ext uri="{FF2B5EF4-FFF2-40B4-BE49-F238E27FC236}">
              <a16:creationId xmlns:a16="http://schemas.microsoft.com/office/drawing/2014/main" id="{00000000-0008-0000-0F00-000036010000}"/>
            </a:ext>
          </a:extLst>
        </xdr:cNvPr>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12" name="【福祉施設】&#10;一人当たり面積平均値テキスト">
          <a:extLst>
            <a:ext uri="{FF2B5EF4-FFF2-40B4-BE49-F238E27FC236}">
              <a16:creationId xmlns:a16="http://schemas.microsoft.com/office/drawing/2014/main" id="{00000000-0008-0000-0F00-000038010000}"/>
            </a:ext>
          </a:extLst>
        </xdr:cNvPr>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16" name="フローチャート: 判断 315">
          <a:extLst>
            <a:ext uri="{FF2B5EF4-FFF2-40B4-BE49-F238E27FC236}">
              <a16:creationId xmlns:a16="http://schemas.microsoft.com/office/drawing/2014/main" id="{00000000-0008-0000-0F00-00003C010000}"/>
            </a:ext>
          </a:extLst>
        </xdr:cNvPr>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17" name="フローチャート: 判断 316">
          <a:extLst>
            <a:ext uri="{FF2B5EF4-FFF2-40B4-BE49-F238E27FC236}">
              <a16:creationId xmlns:a16="http://schemas.microsoft.com/office/drawing/2014/main" id="{00000000-0008-0000-0F00-00003D010000}"/>
            </a:ext>
          </a:extLst>
        </xdr:cNvPr>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323" name="楕円 322">
          <a:extLst>
            <a:ext uri="{FF2B5EF4-FFF2-40B4-BE49-F238E27FC236}">
              <a16:creationId xmlns:a16="http://schemas.microsoft.com/office/drawing/2014/main" id="{00000000-0008-0000-0F00-000043010000}"/>
            </a:ext>
          </a:extLst>
        </xdr:cNvPr>
        <xdr:cNvSpPr/>
      </xdr:nvSpPr>
      <xdr:spPr>
        <a:xfrm>
          <a:off x="104267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123462</xdr:rowOff>
    </xdr:from>
    <xdr:ext cx="469744" cy="259045"/>
    <xdr:sp macro="" textlink="">
      <xdr:nvSpPr>
        <xdr:cNvPr id="324" name="【福祉施設】&#10;一人当たり面積該当値テキスト">
          <a:extLst>
            <a:ext uri="{FF2B5EF4-FFF2-40B4-BE49-F238E27FC236}">
              <a16:creationId xmlns:a16="http://schemas.microsoft.com/office/drawing/2014/main" id="{00000000-0008-0000-0F00-000044010000}"/>
            </a:ext>
          </a:extLst>
        </xdr:cNvPr>
        <xdr:cNvSpPr txBox="1"/>
      </xdr:nvSpPr>
      <xdr:spPr>
        <a:xfrm>
          <a:off x="10515600"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149606</xdr:rowOff>
    </xdr:from>
    <xdr:to>
      <xdr:col>50</xdr:col>
      <xdr:colOff>165100</xdr:colOff>
      <xdr:row>85</xdr:row>
      <xdr:rowOff>79756</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9588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24385</xdr:rowOff>
    </xdr:from>
    <xdr:to>
      <xdr:col>55</xdr:col>
      <xdr:colOff>0</xdr:colOff>
      <xdr:row>85</xdr:row>
      <xdr:rowOff>28956</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flipV="1">
          <a:off x="9639300" y="1459763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62737</xdr:rowOff>
    </xdr:from>
    <xdr:to>
      <xdr:col>36</xdr:col>
      <xdr:colOff>165100</xdr:colOff>
      <xdr:row>84</xdr:row>
      <xdr:rowOff>164337</xdr:rowOff>
    </xdr:to>
    <xdr:sp macro="" textlink="">
      <xdr:nvSpPr>
        <xdr:cNvPr id="327" name="楕円 326">
          <a:extLst>
            <a:ext uri="{FF2B5EF4-FFF2-40B4-BE49-F238E27FC236}">
              <a16:creationId xmlns:a16="http://schemas.microsoft.com/office/drawing/2014/main" id="{00000000-0008-0000-0F00-000047010000}"/>
            </a:ext>
          </a:extLst>
        </xdr:cNvPr>
        <xdr:cNvSpPr/>
      </xdr:nvSpPr>
      <xdr:spPr>
        <a:xfrm>
          <a:off x="6921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112285</xdr:rowOff>
    </xdr:from>
    <xdr:ext cx="469744" cy="259045"/>
    <xdr:sp macro="" textlink="">
      <xdr:nvSpPr>
        <xdr:cNvPr id="328" name="n_1aveValue【福祉施設】&#10;一人当たり面積">
          <a:extLst>
            <a:ext uri="{FF2B5EF4-FFF2-40B4-BE49-F238E27FC236}">
              <a16:creationId xmlns:a16="http://schemas.microsoft.com/office/drawing/2014/main" id="{00000000-0008-0000-0F00-000048010000}"/>
            </a:ext>
          </a:extLst>
        </xdr:cNvPr>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29" name="n_2aveValue【福祉施設】&#10;一人当たり面積">
          <a:extLst>
            <a:ext uri="{FF2B5EF4-FFF2-40B4-BE49-F238E27FC236}">
              <a16:creationId xmlns:a16="http://schemas.microsoft.com/office/drawing/2014/main" id="{00000000-0008-0000-0F00-000049010000}"/>
            </a:ext>
          </a:extLst>
        </xdr:cNvPr>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30" name="n_3aveValue【福祉施設】&#10;一人当たり面積">
          <a:extLst>
            <a:ext uri="{FF2B5EF4-FFF2-40B4-BE49-F238E27FC236}">
              <a16:creationId xmlns:a16="http://schemas.microsoft.com/office/drawing/2014/main" id="{00000000-0008-0000-0F00-00004A010000}"/>
            </a:ext>
          </a:extLst>
        </xdr:cNvPr>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31" name="n_4aveValue【福祉施設】&#10;一人当たり面積">
          <a:extLst>
            <a:ext uri="{FF2B5EF4-FFF2-40B4-BE49-F238E27FC236}">
              <a16:creationId xmlns:a16="http://schemas.microsoft.com/office/drawing/2014/main" id="{00000000-0008-0000-0F00-00004B010000}"/>
            </a:ext>
          </a:extLst>
        </xdr:cNvPr>
        <xdr:cNvSpPr txBox="1"/>
      </xdr:nvSpPr>
      <xdr:spPr>
        <a:xfrm>
          <a:off x="6737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70883</xdr:rowOff>
    </xdr:from>
    <xdr:ext cx="469744" cy="259045"/>
    <xdr:sp macro="" textlink="">
      <xdr:nvSpPr>
        <xdr:cNvPr id="332" name="n_1mainValue【福祉施設】&#10;一人当たり面積">
          <a:extLst>
            <a:ext uri="{FF2B5EF4-FFF2-40B4-BE49-F238E27FC236}">
              <a16:creationId xmlns:a16="http://schemas.microsoft.com/office/drawing/2014/main" id="{00000000-0008-0000-0F00-00004C010000}"/>
            </a:ext>
          </a:extLst>
        </xdr:cNvPr>
        <xdr:cNvSpPr txBox="1"/>
      </xdr:nvSpPr>
      <xdr:spPr>
        <a:xfrm>
          <a:off x="9391727" y="146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155464</xdr:rowOff>
    </xdr:from>
    <xdr:ext cx="469744" cy="259045"/>
    <xdr:sp macro="" textlink="">
      <xdr:nvSpPr>
        <xdr:cNvPr id="333" name="n_4mainValue【福祉施設】&#10;一人当たり面積">
          <a:extLst>
            <a:ext uri="{FF2B5EF4-FFF2-40B4-BE49-F238E27FC236}">
              <a16:creationId xmlns:a16="http://schemas.microsoft.com/office/drawing/2014/main" id="{00000000-0008-0000-0F00-00004D010000}"/>
            </a:ext>
          </a:extLst>
        </xdr:cNvPr>
        <xdr:cNvSpPr txBox="1"/>
      </xdr:nvSpPr>
      <xdr:spPr>
        <a:xfrm>
          <a:off x="6737427"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市民会館】&#10;有形固定資産減価償却率グラフ枠">
          <a:extLst>
            <a:ext uri="{FF2B5EF4-FFF2-40B4-BE49-F238E27FC236}">
              <a16:creationId xmlns:a16="http://schemas.microsoft.com/office/drawing/2014/main" id="{00000000-0008-0000-0F00-000066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60" name="【市民会館】&#10;有形固定資産減価償却率最小値テキスト">
          <a:extLst>
            <a:ext uri="{FF2B5EF4-FFF2-40B4-BE49-F238E27FC236}">
              <a16:creationId xmlns:a16="http://schemas.microsoft.com/office/drawing/2014/main" id="{00000000-0008-0000-0F00-000068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62" name="【市民会館】&#10;有形固定資産減価償却率最大値テキスト">
          <a:extLst>
            <a:ext uri="{FF2B5EF4-FFF2-40B4-BE49-F238E27FC236}">
              <a16:creationId xmlns:a16="http://schemas.microsoft.com/office/drawing/2014/main" id="{00000000-0008-0000-0F00-00006A010000}"/>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364" name="【市民会館】&#10;有形固定資産減価償却率平均値テキスト">
          <a:extLst>
            <a:ext uri="{FF2B5EF4-FFF2-40B4-BE49-F238E27FC236}">
              <a16:creationId xmlns:a16="http://schemas.microsoft.com/office/drawing/2014/main" id="{00000000-0008-0000-0F00-00006C010000}"/>
            </a:ext>
          </a:extLst>
        </xdr:cNvPr>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365" name="フローチャート: 判断 364">
          <a:extLst>
            <a:ext uri="{FF2B5EF4-FFF2-40B4-BE49-F238E27FC236}">
              <a16:creationId xmlns:a16="http://schemas.microsoft.com/office/drawing/2014/main" id="{00000000-0008-0000-0F00-00006D010000}"/>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66" name="フローチャート: 判断 365">
          <a:extLst>
            <a:ext uri="{FF2B5EF4-FFF2-40B4-BE49-F238E27FC236}">
              <a16:creationId xmlns:a16="http://schemas.microsoft.com/office/drawing/2014/main" id="{00000000-0008-0000-0F00-00006E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367" name="フローチャート: 判断 366">
          <a:extLst>
            <a:ext uri="{FF2B5EF4-FFF2-40B4-BE49-F238E27FC236}">
              <a16:creationId xmlns:a16="http://schemas.microsoft.com/office/drawing/2014/main" id="{00000000-0008-0000-0F00-00006F010000}"/>
            </a:ext>
          </a:extLst>
        </xdr:cNvPr>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118473</xdr:rowOff>
    </xdr:from>
    <xdr:to>
      <xdr:col>24</xdr:col>
      <xdr:colOff>114300</xdr:colOff>
      <xdr:row>106</xdr:row>
      <xdr:rowOff>48623</xdr:rowOff>
    </xdr:to>
    <xdr:sp macro="" textlink="">
      <xdr:nvSpPr>
        <xdr:cNvPr id="375" name="楕円 374">
          <a:extLst>
            <a:ext uri="{FF2B5EF4-FFF2-40B4-BE49-F238E27FC236}">
              <a16:creationId xmlns:a16="http://schemas.microsoft.com/office/drawing/2014/main" id="{00000000-0008-0000-0F00-000077010000}"/>
            </a:ext>
          </a:extLst>
        </xdr:cNvPr>
        <xdr:cNvSpPr/>
      </xdr:nvSpPr>
      <xdr:spPr>
        <a:xfrm>
          <a:off x="45847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96900</xdr:rowOff>
    </xdr:from>
    <xdr:ext cx="405111" cy="259045"/>
    <xdr:sp macro="" textlink="">
      <xdr:nvSpPr>
        <xdr:cNvPr id="376" name="【市民会館】&#10;有形固定資産減価償却率該当値テキスト">
          <a:extLst>
            <a:ext uri="{FF2B5EF4-FFF2-40B4-BE49-F238E27FC236}">
              <a16:creationId xmlns:a16="http://schemas.microsoft.com/office/drawing/2014/main" id="{00000000-0008-0000-0F00-000078010000}"/>
            </a:ext>
          </a:extLst>
        </xdr:cNvPr>
        <xdr:cNvSpPr txBox="1"/>
      </xdr:nvSpPr>
      <xdr:spPr>
        <a:xfrm>
          <a:off x="4673600"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107043</xdr:rowOff>
    </xdr:from>
    <xdr:to>
      <xdr:col>20</xdr:col>
      <xdr:colOff>38100</xdr:colOff>
      <xdr:row>106</xdr:row>
      <xdr:rowOff>37193</xdr:rowOff>
    </xdr:to>
    <xdr:sp macro="" textlink="">
      <xdr:nvSpPr>
        <xdr:cNvPr id="377" name="楕円 376">
          <a:extLst>
            <a:ext uri="{FF2B5EF4-FFF2-40B4-BE49-F238E27FC236}">
              <a16:creationId xmlns:a16="http://schemas.microsoft.com/office/drawing/2014/main" id="{00000000-0008-0000-0F00-000079010000}"/>
            </a:ext>
          </a:extLst>
        </xdr:cNvPr>
        <xdr:cNvSpPr/>
      </xdr:nvSpPr>
      <xdr:spPr>
        <a:xfrm>
          <a:off x="3746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157843</xdr:rowOff>
    </xdr:from>
    <xdr:to>
      <xdr:col>24</xdr:col>
      <xdr:colOff>63500</xdr:colOff>
      <xdr:row>105</xdr:row>
      <xdr:rowOff>169273</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3797300" y="1816009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907</xdr:rowOff>
    </xdr:from>
    <xdr:to>
      <xdr:col>6</xdr:col>
      <xdr:colOff>38100</xdr:colOff>
      <xdr:row>105</xdr:row>
      <xdr:rowOff>102507</xdr:rowOff>
    </xdr:to>
    <xdr:sp macro="" textlink="">
      <xdr:nvSpPr>
        <xdr:cNvPr id="379" name="楕円 378">
          <a:extLst>
            <a:ext uri="{FF2B5EF4-FFF2-40B4-BE49-F238E27FC236}">
              <a16:creationId xmlns:a16="http://schemas.microsoft.com/office/drawing/2014/main" id="{00000000-0008-0000-0F00-00007B010000}"/>
            </a:ext>
          </a:extLst>
        </xdr:cNvPr>
        <xdr:cNvSpPr/>
      </xdr:nvSpPr>
      <xdr:spPr>
        <a:xfrm>
          <a:off x="1079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166388</xdr:rowOff>
    </xdr:from>
    <xdr:ext cx="405111" cy="259045"/>
    <xdr:sp macro="" textlink="">
      <xdr:nvSpPr>
        <xdr:cNvPr id="380" name="n_1aveValue【市民会館】&#10;有形固定資産減価償却率">
          <a:extLst>
            <a:ext uri="{FF2B5EF4-FFF2-40B4-BE49-F238E27FC236}">
              <a16:creationId xmlns:a16="http://schemas.microsoft.com/office/drawing/2014/main" id="{00000000-0008-0000-0F00-00007C010000}"/>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381" name="n_2aveValue【市民会館】&#10;有形固定資産減価償却率">
          <a:extLst>
            <a:ext uri="{FF2B5EF4-FFF2-40B4-BE49-F238E27FC236}">
              <a16:creationId xmlns:a16="http://schemas.microsoft.com/office/drawing/2014/main" id="{00000000-0008-0000-0F00-00007D010000}"/>
            </a:ext>
          </a:extLst>
        </xdr:cNvPr>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382" name="n_3aveValue【市民会館】&#10;有形固定資産減価償却率">
          <a:extLst>
            <a:ext uri="{FF2B5EF4-FFF2-40B4-BE49-F238E27FC236}">
              <a16:creationId xmlns:a16="http://schemas.microsoft.com/office/drawing/2014/main" id="{00000000-0008-0000-0F00-00007E010000}"/>
            </a:ext>
          </a:extLst>
        </xdr:cNvPr>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383" name="n_4aveValue【市民会館】&#10;有形固定資産減価償却率">
          <a:extLst>
            <a:ext uri="{FF2B5EF4-FFF2-40B4-BE49-F238E27FC236}">
              <a16:creationId xmlns:a16="http://schemas.microsoft.com/office/drawing/2014/main" id="{00000000-0008-0000-0F00-00007F010000}"/>
            </a:ext>
          </a:extLst>
        </xdr:cNvPr>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28320</xdr:rowOff>
    </xdr:from>
    <xdr:ext cx="405111" cy="259045"/>
    <xdr:sp macro="" textlink="">
      <xdr:nvSpPr>
        <xdr:cNvPr id="384" name="n_1mainValue【市民会館】&#10;有形固定資産減価償却率">
          <a:extLst>
            <a:ext uri="{FF2B5EF4-FFF2-40B4-BE49-F238E27FC236}">
              <a16:creationId xmlns:a16="http://schemas.microsoft.com/office/drawing/2014/main" id="{00000000-0008-0000-0F00-000080010000}"/>
            </a:ext>
          </a:extLst>
        </xdr:cNvPr>
        <xdr:cNvSpPr txBox="1"/>
      </xdr:nvSpPr>
      <xdr:spPr>
        <a:xfrm>
          <a:off x="35820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93634</xdr:rowOff>
    </xdr:from>
    <xdr:ext cx="405111" cy="259045"/>
    <xdr:sp macro="" textlink="">
      <xdr:nvSpPr>
        <xdr:cNvPr id="385" name="n_4mainValue【市民会館】&#10;有形固定資産減価償却率">
          <a:extLst>
            <a:ext uri="{FF2B5EF4-FFF2-40B4-BE49-F238E27FC236}">
              <a16:creationId xmlns:a16="http://schemas.microsoft.com/office/drawing/2014/main" id="{00000000-0008-0000-0F00-000081010000}"/>
            </a:ext>
          </a:extLst>
        </xdr:cNvPr>
        <xdr:cNvSpPr txBox="1"/>
      </xdr:nvSpPr>
      <xdr:spPr>
        <a:xfrm>
          <a:off x="927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a:extLst>
            <a:ext uri="{FF2B5EF4-FFF2-40B4-BE49-F238E27FC236}">
              <a16:creationId xmlns:a16="http://schemas.microsoft.com/office/drawing/2014/main" id="{00000000-0008-0000-0F00-00009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10" name="【市民会館】&#10;一人当たり面積最小値テキスト">
          <a:extLst>
            <a:ext uri="{FF2B5EF4-FFF2-40B4-BE49-F238E27FC236}">
              <a16:creationId xmlns:a16="http://schemas.microsoft.com/office/drawing/2014/main" id="{00000000-0008-0000-0F00-00009A01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12" name="【市民会館】&#10;一人当たり面積最大値テキスト">
          <a:extLst>
            <a:ext uri="{FF2B5EF4-FFF2-40B4-BE49-F238E27FC236}">
              <a16:creationId xmlns:a16="http://schemas.microsoft.com/office/drawing/2014/main" id="{00000000-0008-0000-0F00-00009C010000}"/>
            </a:ext>
          </a:extLst>
        </xdr:cNvPr>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414" name="【市民会館】&#10;一人当たり面積平均値テキスト">
          <a:extLst>
            <a:ext uri="{FF2B5EF4-FFF2-40B4-BE49-F238E27FC236}">
              <a16:creationId xmlns:a16="http://schemas.microsoft.com/office/drawing/2014/main" id="{00000000-0008-0000-0F00-00009E010000}"/>
            </a:ext>
          </a:extLst>
        </xdr:cNvPr>
        <xdr:cNvSpPr txBox="1"/>
      </xdr:nvSpPr>
      <xdr:spPr>
        <a:xfrm>
          <a:off x="10515600" y="18082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17" name="フローチャート: 判断 416">
          <a:extLst>
            <a:ext uri="{FF2B5EF4-FFF2-40B4-BE49-F238E27FC236}">
              <a16:creationId xmlns:a16="http://schemas.microsoft.com/office/drawing/2014/main" id="{00000000-0008-0000-0F00-0000A1010000}"/>
            </a:ext>
          </a:extLst>
        </xdr:cNvPr>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18" name="フローチャート: 判断 417">
          <a:extLst>
            <a:ext uri="{FF2B5EF4-FFF2-40B4-BE49-F238E27FC236}">
              <a16:creationId xmlns:a16="http://schemas.microsoft.com/office/drawing/2014/main" id="{00000000-0008-0000-0F00-0000A2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19" name="フローチャート: 判断 418">
          <a:extLst>
            <a:ext uri="{FF2B5EF4-FFF2-40B4-BE49-F238E27FC236}">
              <a16:creationId xmlns:a16="http://schemas.microsoft.com/office/drawing/2014/main" id="{00000000-0008-0000-0F00-0000A3010000}"/>
            </a:ext>
          </a:extLst>
        </xdr:cNvPr>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31114</xdr:rowOff>
    </xdr:from>
    <xdr:to>
      <xdr:col>55</xdr:col>
      <xdr:colOff>50800</xdr:colOff>
      <xdr:row>107</xdr:row>
      <xdr:rowOff>132714</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04267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9541</xdr:rowOff>
    </xdr:from>
    <xdr:ext cx="469744" cy="259045"/>
    <xdr:sp macro="" textlink="">
      <xdr:nvSpPr>
        <xdr:cNvPr id="426" name="【市民会館】&#10;一人当たり面積該当値テキスト">
          <a:extLst>
            <a:ext uri="{FF2B5EF4-FFF2-40B4-BE49-F238E27FC236}">
              <a16:creationId xmlns:a16="http://schemas.microsoft.com/office/drawing/2014/main" id="{00000000-0008-0000-0F00-0000AA010000}"/>
            </a:ext>
          </a:extLst>
        </xdr:cNvPr>
        <xdr:cNvSpPr txBox="1"/>
      </xdr:nvSpPr>
      <xdr:spPr>
        <a:xfrm>
          <a:off x="10515600"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36830</xdr:rowOff>
    </xdr:from>
    <xdr:to>
      <xdr:col>50</xdr:col>
      <xdr:colOff>165100</xdr:colOff>
      <xdr:row>107</xdr:row>
      <xdr:rowOff>138430</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9588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81914</xdr:rowOff>
    </xdr:from>
    <xdr:to>
      <xdr:col>55</xdr:col>
      <xdr:colOff>0</xdr:colOff>
      <xdr:row>107</xdr:row>
      <xdr:rowOff>87630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flipV="1">
          <a:off x="9639300" y="184270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52070</xdr:rowOff>
    </xdr:from>
    <xdr:to>
      <xdr:col>36</xdr:col>
      <xdr:colOff>165100</xdr:colOff>
      <xdr:row>107</xdr:row>
      <xdr:rowOff>153670</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6921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15891</xdr:rowOff>
    </xdr:from>
    <xdr:ext cx="469744" cy="259045"/>
    <xdr:sp macro="" textlink="">
      <xdr:nvSpPr>
        <xdr:cNvPr id="430" name="n_1aveValue【市民会館】&#10;一人当たり面積">
          <a:extLst>
            <a:ext uri="{FF2B5EF4-FFF2-40B4-BE49-F238E27FC236}">
              <a16:creationId xmlns:a16="http://schemas.microsoft.com/office/drawing/2014/main" id="{00000000-0008-0000-0F00-0000AE010000}"/>
            </a:ext>
          </a:extLst>
        </xdr:cNvPr>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431" name="n_2aveValue【市民会館】&#10;一人当たり面積">
          <a:extLst>
            <a:ext uri="{FF2B5EF4-FFF2-40B4-BE49-F238E27FC236}">
              <a16:creationId xmlns:a16="http://schemas.microsoft.com/office/drawing/2014/main" id="{00000000-0008-0000-0F00-0000AF010000}"/>
            </a:ext>
          </a:extLst>
        </xdr:cNvPr>
        <xdr:cNvSpPr txBox="1"/>
      </xdr:nvSpPr>
      <xdr:spPr>
        <a:xfrm>
          <a:off x="8515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32" name="n_3aveValue【市民会館】&#10;一人当たり面積">
          <a:extLst>
            <a:ext uri="{FF2B5EF4-FFF2-40B4-BE49-F238E27FC236}">
              <a16:creationId xmlns:a16="http://schemas.microsoft.com/office/drawing/2014/main" id="{00000000-0008-0000-0F00-0000B0010000}"/>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59707</xdr:rowOff>
    </xdr:from>
    <xdr:ext cx="469744" cy="259045"/>
    <xdr:sp macro="" textlink="">
      <xdr:nvSpPr>
        <xdr:cNvPr id="433" name="n_4aveValue【市民会館】&#10;一人当たり面積">
          <a:extLst>
            <a:ext uri="{FF2B5EF4-FFF2-40B4-BE49-F238E27FC236}">
              <a16:creationId xmlns:a16="http://schemas.microsoft.com/office/drawing/2014/main" id="{00000000-0008-0000-0F00-0000B1010000}"/>
            </a:ext>
          </a:extLst>
        </xdr:cNvPr>
        <xdr:cNvSpPr txBox="1"/>
      </xdr:nvSpPr>
      <xdr:spPr>
        <a:xfrm>
          <a:off x="6737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129557</xdr:rowOff>
    </xdr:from>
    <xdr:ext cx="469744" cy="259045"/>
    <xdr:sp macro="" textlink="">
      <xdr:nvSpPr>
        <xdr:cNvPr id="434" name="n_1mainValue【市民会館】&#10;一人当たり面積">
          <a:extLst>
            <a:ext uri="{FF2B5EF4-FFF2-40B4-BE49-F238E27FC236}">
              <a16:creationId xmlns:a16="http://schemas.microsoft.com/office/drawing/2014/main" id="{00000000-0008-0000-0F00-0000B2010000}"/>
            </a:ext>
          </a:extLst>
        </xdr:cNvPr>
        <xdr:cNvSpPr txBox="1"/>
      </xdr:nvSpPr>
      <xdr:spPr>
        <a:xfrm>
          <a:off x="9391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144797</xdr:rowOff>
    </xdr:from>
    <xdr:ext cx="469744" cy="259045"/>
    <xdr:sp macro="" textlink="">
      <xdr:nvSpPr>
        <xdr:cNvPr id="435" name="n_4mainValue【市民会館】&#10;一人当たり面積">
          <a:extLst>
            <a:ext uri="{FF2B5EF4-FFF2-40B4-BE49-F238E27FC236}">
              <a16:creationId xmlns:a16="http://schemas.microsoft.com/office/drawing/2014/main" id="{00000000-0008-0000-0F00-0000B3010000}"/>
            </a:ext>
          </a:extLst>
        </xdr:cNvPr>
        <xdr:cNvSpPr txBox="1"/>
      </xdr:nvSpPr>
      <xdr:spPr>
        <a:xfrm>
          <a:off x="6737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一般廃棄物処理施設】&#10;有形固定資産減価償却率グラフ枠">
          <a:extLst>
            <a:ext uri="{FF2B5EF4-FFF2-40B4-BE49-F238E27FC236}">
              <a16:creationId xmlns:a16="http://schemas.microsoft.com/office/drawing/2014/main" id="{00000000-0008-0000-0F00-0000C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462" name="【一般廃棄物処理施設】&#10;有形固定資産減価償却率最小値テキスト">
          <a:extLst>
            <a:ext uri="{FF2B5EF4-FFF2-40B4-BE49-F238E27FC236}">
              <a16:creationId xmlns:a16="http://schemas.microsoft.com/office/drawing/2014/main" id="{00000000-0008-0000-0F00-0000CE010000}"/>
            </a:ext>
          </a:extLst>
        </xdr:cNvPr>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64" name="【一般廃棄物処理施設】&#10;有形固定資産減価償却率最大値テキスト">
          <a:extLst>
            <a:ext uri="{FF2B5EF4-FFF2-40B4-BE49-F238E27FC236}">
              <a16:creationId xmlns:a16="http://schemas.microsoft.com/office/drawing/2014/main" id="{00000000-0008-0000-0F00-0000D0010000}"/>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466" name="【一般廃棄物処理施設】&#10;有形固定資産減価償却率平均値テキスト">
          <a:extLst>
            <a:ext uri="{FF2B5EF4-FFF2-40B4-BE49-F238E27FC236}">
              <a16:creationId xmlns:a16="http://schemas.microsoft.com/office/drawing/2014/main" id="{00000000-0008-0000-0F00-0000D2010000}"/>
            </a:ext>
          </a:extLst>
        </xdr:cNvPr>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54791</xdr:rowOff>
    </xdr:from>
    <xdr:to>
      <xdr:col>85</xdr:col>
      <xdr:colOff>177800</xdr:colOff>
      <xdr:row>40</xdr:row>
      <xdr:rowOff>156391</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162687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33218</xdr:rowOff>
    </xdr:from>
    <xdr:ext cx="405111" cy="259045"/>
    <xdr:sp macro="" textlink="">
      <xdr:nvSpPr>
        <xdr:cNvPr id="478" name="【一般廃棄物処理施設】&#10;有形固定資産減価償却率該当値テキスト">
          <a:extLst>
            <a:ext uri="{FF2B5EF4-FFF2-40B4-BE49-F238E27FC236}">
              <a16:creationId xmlns:a16="http://schemas.microsoft.com/office/drawing/2014/main" id="{00000000-0008-0000-0F00-0000DE010000}"/>
            </a:ext>
          </a:extLst>
        </xdr:cNvPr>
        <xdr:cNvSpPr txBox="1"/>
      </xdr:nvSpPr>
      <xdr:spPr>
        <a:xfrm>
          <a:off x="16357600"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7438</xdr:rowOff>
    </xdr:from>
    <xdr:to>
      <xdr:col>81</xdr:col>
      <xdr:colOff>101600</xdr:colOff>
      <xdr:row>41</xdr:row>
      <xdr:rowOff>109038</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15430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105591</xdr:rowOff>
    </xdr:from>
    <xdr:to>
      <xdr:col>85</xdr:col>
      <xdr:colOff>127000</xdr:colOff>
      <xdr:row>41</xdr:row>
      <xdr:rowOff>58238</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15481300" y="6963591"/>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164193</xdr:rowOff>
    </xdr:from>
    <xdr:to>
      <xdr:col>67</xdr:col>
      <xdr:colOff>101600</xdr:colOff>
      <xdr:row>40</xdr:row>
      <xdr:rowOff>94343</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12763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164754</xdr:rowOff>
    </xdr:from>
    <xdr:ext cx="405111" cy="259045"/>
    <xdr:sp macro="" textlink="">
      <xdr:nvSpPr>
        <xdr:cNvPr id="482" name="n_1aveValue【一般廃棄物処理施設】&#10;有形固定資産減価償却率">
          <a:extLst>
            <a:ext uri="{FF2B5EF4-FFF2-40B4-BE49-F238E27FC236}">
              <a16:creationId xmlns:a16="http://schemas.microsoft.com/office/drawing/2014/main" id="{00000000-0008-0000-0F00-0000E2010000}"/>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483" name="n_2aveValue【一般廃棄物処理施設】&#10;有形固定資産減価償却率">
          <a:extLst>
            <a:ext uri="{FF2B5EF4-FFF2-40B4-BE49-F238E27FC236}">
              <a16:creationId xmlns:a16="http://schemas.microsoft.com/office/drawing/2014/main" id="{00000000-0008-0000-0F00-0000E3010000}"/>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484" name="n_3aveValue【一般廃棄物処理施設】&#10;有形固定資産減価償却率">
          <a:extLst>
            <a:ext uri="{FF2B5EF4-FFF2-40B4-BE49-F238E27FC236}">
              <a16:creationId xmlns:a16="http://schemas.microsoft.com/office/drawing/2014/main" id="{00000000-0008-0000-0F00-0000E4010000}"/>
            </a:ext>
          </a:extLst>
        </xdr:cNvPr>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485" name="n_4aveValue【一般廃棄物処理施設】&#10;有形固定資産減価償却率">
          <a:extLst>
            <a:ext uri="{FF2B5EF4-FFF2-40B4-BE49-F238E27FC236}">
              <a16:creationId xmlns:a16="http://schemas.microsoft.com/office/drawing/2014/main" id="{00000000-0008-0000-0F00-0000E5010000}"/>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100165</xdr:rowOff>
    </xdr:from>
    <xdr:ext cx="405111" cy="259045"/>
    <xdr:sp macro="" textlink="">
      <xdr:nvSpPr>
        <xdr:cNvPr id="486" name="n_1mainValue【一般廃棄物処理施設】&#10;有形固定資産減価償却率">
          <a:extLst>
            <a:ext uri="{FF2B5EF4-FFF2-40B4-BE49-F238E27FC236}">
              <a16:creationId xmlns:a16="http://schemas.microsoft.com/office/drawing/2014/main" id="{00000000-0008-0000-0F00-0000E6010000}"/>
            </a:ext>
          </a:extLst>
        </xdr:cNvPr>
        <xdr:cNvSpPr txBox="1"/>
      </xdr:nvSpPr>
      <xdr:spPr>
        <a:xfrm>
          <a:off x="15266044" y="712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85470</xdr:rowOff>
    </xdr:from>
    <xdr:ext cx="405111" cy="259045"/>
    <xdr:sp macro="" textlink="">
      <xdr:nvSpPr>
        <xdr:cNvPr id="487" name="n_4mainValue【一般廃棄物処理施設】&#10;有形固定資産減価償却率">
          <a:extLst>
            <a:ext uri="{FF2B5EF4-FFF2-40B4-BE49-F238E27FC236}">
              <a16:creationId xmlns:a16="http://schemas.microsoft.com/office/drawing/2014/main" id="{00000000-0008-0000-0F00-0000E7010000}"/>
            </a:ext>
          </a:extLst>
        </xdr:cNvPr>
        <xdr:cNvSpPr txBox="1"/>
      </xdr:nvSpPr>
      <xdr:spPr>
        <a:xfrm>
          <a:off x="12611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0" name="【一般廃棄物処理施設】&#10;一人当たり有形固定資産（償却資産）額グラフ枠">
          <a:extLst>
            <a:ext uri="{FF2B5EF4-FFF2-40B4-BE49-F238E27FC236}">
              <a16:creationId xmlns:a16="http://schemas.microsoft.com/office/drawing/2014/main" id="{00000000-0008-0000-0F00-0000F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12" name="【一般廃棄物処理施設】&#10;一人当たり有形固定資産（償却資産）額最小値テキスト">
          <a:extLst>
            <a:ext uri="{FF2B5EF4-FFF2-40B4-BE49-F238E27FC236}">
              <a16:creationId xmlns:a16="http://schemas.microsoft.com/office/drawing/2014/main" id="{00000000-0008-0000-0F00-000000020000}"/>
            </a:ext>
          </a:extLst>
        </xdr:cNvPr>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14" name="【一般廃棄物処理施設】&#10;一人当たり有形固定資産（償却資産）額最大値テキスト">
          <a:extLst>
            <a:ext uri="{FF2B5EF4-FFF2-40B4-BE49-F238E27FC236}">
              <a16:creationId xmlns:a16="http://schemas.microsoft.com/office/drawing/2014/main" id="{00000000-0008-0000-0F00-000002020000}"/>
            </a:ext>
          </a:extLst>
        </xdr:cNvPr>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516" name="【一般廃棄物処理施設】&#10;一人当たり有形固定資産（償却資産）額平均値テキスト">
          <a:extLst>
            <a:ext uri="{FF2B5EF4-FFF2-40B4-BE49-F238E27FC236}">
              <a16:creationId xmlns:a16="http://schemas.microsoft.com/office/drawing/2014/main" id="{00000000-0008-0000-0F00-000004020000}"/>
            </a:ext>
          </a:extLst>
        </xdr:cNvPr>
        <xdr:cNvSpPr txBox="1"/>
      </xdr:nvSpPr>
      <xdr:spPr>
        <a:xfrm>
          <a:off x="22199600" y="6578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98792</xdr:rowOff>
    </xdr:from>
    <xdr:to>
      <xdr:col>116</xdr:col>
      <xdr:colOff>114300</xdr:colOff>
      <xdr:row>41</xdr:row>
      <xdr:rowOff>28942</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22110700" y="695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77219</xdr:rowOff>
    </xdr:from>
    <xdr:ext cx="534377" cy="259045"/>
    <xdr:sp macro="" textlink="">
      <xdr:nvSpPr>
        <xdr:cNvPr id="528" name="【一般廃棄物処理施設】&#10;一人当たり有形固定資産（償却資産）額該当値テキスト">
          <a:extLst>
            <a:ext uri="{FF2B5EF4-FFF2-40B4-BE49-F238E27FC236}">
              <a16:creationId xmlns:a16="http://schemas.microsoft.com/office/drawing/2014/main" id="{00000000-0008-0000-0F00-000010020000}"/>
            </a:ext>
          </a:extLst>
        </xdr:cNvPr>
        <xdr:cNvSpPr txBox="1"/>
      </xdr:nvSpPr>
      <xdr:spPr>
        <a:xfrm>
          <a:off x="22199600" y="693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145342</xdr:rowOff>
    </xdr:from>
    <xdr:to>
      <xdr:col>112</xdr:col>
      <xdr:colOff>38100</xdr:colOff>
      <xdr:row>41</xdr:row>
      <xdr:rowOff>75492</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21272500" y="700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149592</xdr:rowOff>
    </xdr:from>
    <xdr:to>
      <xdr:col>116</xdr:col>
      <xdr:colOff>63500</xdr:colOff>
      <xdr:row>41</xdr:row>
      <xdr:rowOff>24692</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flipV="1">
          <a:off x="21323300" y="7007592"/>
          <a:ext cx="838200" cy="4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39634</xdr:rowOff>
    </xdr:from>
    <xdr:to>
      <xdr:col>98</xdr:col>
      <xdr:colOff>38100</xdr:colOff>
      <xdr:row>41</xdr:row>
      <xdr:rowOff>141234</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8605500" y="706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2995</xdr:rowOff>
    </xdr:from>
    <xdr:ext cx="599010" cy="259045"/>
    <xdr:sp macro="" textlink="">
      <xdr:nvSpPr>
        <xdr:cNvPr id="532" name="n_1aveValue【一般廃棄物処理施設】&#10;一人当たり有形固定資産（償却資産）額">
          <a:extLst>
            <a:ext uri="{FF2B5EF4-FFF2-40B4-BE49-F238E27FC236}">
              <a16:creationId xmlns:a16="http://schemas.microsoft.com/office/drawing/2014/main" id="{00000000-0008-0000-0F00-000014020000}"/>
            </a:ext>
          </a:extLst>
        </xdr:cNvPr>
        <xdr:cNvSpPr txBox="1"/>
      </xdr:nvSpPr>
      <xdr:spPr>
        <a:xfrm>
          <a:off x="210110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533" name="n_2aveValue【一般廃棄物処理施設】&#10;一人当たり有形固定資産（償却資産）額">
          <a:extLst>
            <a:ext uri="{FF2B5EF4-FFF2-40B4-BE49-F238E27FC236}">
              <a16:creationId xmlns:a16="http://schemas.microsoft.com/office/drawing/2014/main" id="{00000000-0008-0000-0F00-000015020000}"/>
            </a:ext>
          </a:extLst>
        </xdr:cNvPr>
        <xdr:cNvSpPr txBox="1"/>
      </xdr:nvSpPr>
      <xdr:spPr>
        <a:xfrm>
          <a:off x="20134795" y="65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534" name="n_3aveValue【一般廃棄物処理施設】&#10;一人当たり有形固定資産（償却資産）額">
          <a:extLst>
            <a:ext uri="{FF2B5EF4-FFF2-40B4-BE49-F238E27FC236}">
              <a16:creationId xmlns:a16="http://schemas.microsoft.com/office/drawing/2014/main" id="{00000000-0008-0000-0F00-000016020000}"/>
            </a:ext>
          </a:extLst>
        </xdr:cNvPr>
        <xdr:cNvSpPr txBox="1"/>
      </xdr:nvSpPr>
      <xdr:spPr>
        <a:xfrm>
          <a:off x="19245795" y="65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535" name="n_4aveValue【一般廃棄物処理施設】&#10;一人当たり有形固定資産（償却資産）額">
          <a:extLst>
            <a:ext uri="{FF2B5EF4-FFF2-40B4-BE49-F238E27FC236}">
              <a16:creationId xmlns:a16="http://schemas.microsoft.com/office/drawing/2014/main" id="{00000000-0008-0000-0F00-000017020000}"/>
            </a:ext>
          </a:extLst>
        </xdr:cNvPr>
        <xdr:cNvSpPr txBox="1"/>
      </xdr:nvSpPr>
      <xdr:spPr>
        <a:xfrm>
          <a:off x="18356795" y="655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66619</xdr:rowOff>
    </xdr:from>
    <xdr:ext cx="534377" cy="259045"/>
    <xdr:sp macro="" textlink="">
      <xdr:nvSpPr>
        <xdr:cNvPr id="536" name="n_1mainValue【一般廃棄物処理施設】&#10;一人当たり有形固定資産（償却資産）額">
          <a:extLst>
            <a:ext uri="{FF2B5EF4-FFF2-40B4-BE49-F238E27FC236}">
              <a16:creationId xmlns:a16="http://schemas.microsoft.com/office/drawing/2014/main" id="{00000000-0008-0000-0F00-000018020000}"/>
            </a:ext>
          </a:extLst>
        </xdr:cNvPr>
        <xdr:cNvSpPr txBox="1"/>
      </xdr:nvSpPr>
      <xdr:spPr>
        <a:xfrm>
          <a:off x="21043411" y="709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132361</xdr:rowOff>
    </xdr:from>
    <xdr:ext cx="534377" cy="259045"/>
    <xdr:sp macro="" textlink="">
      <xdr:nvSpPr>
        <xdr:cNvPr id="537" name="n_4mainValue【一般廃棄物処理施設】&#10;一人当たり有形固定資産（償却資産）額">
          <a:extLst>
            <a:ext uri="{FF2B5EF4-FFF2-40B4-BE49-F238E27FC236}">
              <a16:creationId xmlns:a16="http://schemas.microsoft.com/office/drawing/2014/main" id="{00000000-0008-0000-0F00-000019020000}"/>
            </a:ext>
          </a:extLst>
        </xdr:cNvPr>
        <xdr:cNvSpPr txBox="1"/>
      </xdr:nvSpPr>
      <xdr:spPr>
        <a:xfrm>
          <a:off x="18389111" y="716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1" name="【保健センター・保健所】&#10;有形固定資産減価償却率グラフ枠">
          <a:extLst>
            <a:ext uri="{FF2B5EF4-FFF2-40B4-BE49-F238E27FC236}">
              <a16:creationId xmlns:a16="http://schemas.microsoft.com/office/drawing/2014/main" id="{00000000-0008-0000-0F00-00003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63" name="【保健センター・保健所】&#10;有形固定資産減価償却率最小値テキスト">
          <a:extLst>
            <a:ext uri="{FF2B5EF4-FFF2-40B4-BE49-F238E27FC236}">
              <a16:creationId xmlns:a16="http://schemas.microsoft.com/office/drawing/2014/main" id="{00000000-0008-0000-0F00-000033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565" name="【保健センター・保健所】&#10;有形固定資産減価償却率最大値テキスト">
          <a:extLst>
            <a:ext uri="{FF2B5EF4-FFF2-40B4-BE49-F238E27FC236}">
              <a16:creationId xmlns:a16="http://schemas.microsoft.com/office/drawing/2014/main" id="{00000000-0008-0000-0F00-000035020000}"/>
            </a:ext>
          </a:extLst>
        </xdr:cNvPr>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152417</xdr:rowOff>
    </xdr:from>
    <xdr:ext cx="405111" cy="259045"/>
    <xdr:sp macro="" textlink="">
      <xdr:nvSpPr>
        <xdr:cNvPr id="567" name="【保健センター・保健所】&#10;有形固定資産減価償却率平均値テキスト">
          <a:extLst>
            <a:ext uri="{FF2B5EF4-FFF2-40B4-BE49-F238E27FC236}">
              <a16:creationId xmlns:a16="http://schemas.microsoft.com/office/drawing/2014/main" id="{00000000-0008-0000-0F00-000037020000}"/>
            </a:ext>
          </a:extLst>
        </xdr:cNvPr>
        <xdr:cNvSpPr txBox="1"/>
      </xdr:nvSpPr>
      <xdr:spPr>
        <a:xfrm>
          <a:off x="16357600" y="1009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568" name="フローチャート: 判断 567">
          <a:extLst>
            <a:ext uri="{FF2B5EF4-FFF2-40B4-BE49-F238E27FC236}">
              <a16:creationId xmlns:a16="http://schemas.microsoft.com/office/drawing/2014/main" id="{00000000-0008-0000-0F00-000038020000}"/>
            </a:ext>
          </a:extLst>
        </xdr:cNvPr>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69" name="フローチャート: 判断 568">
          <a:extLst>
            <a:ext uri="{FF2B5EF4-FFF2-40B4-BE49-F238E27FC236}">
              <a16:creationId xmlns:a16="http://schemas.microsoft.com/office/drawing/2014/main" id="{00000000-0008-0000-0F00-000039020000}"/>
            </a:ext>
          </a:extLst>
        </xdr:cNvPr>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570" name="フローチャート: 判断 569">
          <a:extLst>
            <a:ext uri="{FF2B5EF4-FFF2-40B4-BE49-F238E27FC236}">
              <a16:creationId xmlns:a16="http://schemas.microsoft.com/office/drawing/2014/main" id="{00000000-0008-0000-0F00-00003A020000}"/>
            </a:ext>
          </a:extLst>
        </xdr:cNvPr>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25400</xdr:rowOff>
    </xdr:from>
    <xdr:to>
      <xdr:col>85</xdr:col>
      <xdr:colOff>177800</xdr:colOff>
      <xdr:row>58</xdr:row>
      <xdr:rowOff>127000</xdr:rowOff>
    </xdr:to>
    <xdr:sp macro="" textlink="">
      <xdr:nvSpPr>
        <xdr:cNvPr id="578" name="楕円 577">
          <a:extLst>
            <a:ext uri="{FF2B5EF4-FFF2-40B4-BE49-F238E27FC236}">
              <a16:creationId xmlns:a16="http://schemas.microsoft.com/office/drawing/2014/main" id="{00000000-0008-0000-0F00-000042020000}"/>
            </a:ext>
          </a:extLst>
        </xdr:cNvPr>
        <xdr:cNvSpPr/>
      </xdr:nvSpPr>
      <xdr:spPr>
        <a:xfrm>
          <a:off x="16268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48277</xdr:rowOff>
    </xdr:from>
    <xdr:ext cx="405111" cy="259045"/>
    <xdr:sp macro="" textlink="">
      <xdr:nvSpPr>
        <xdr:cNvPr id="579" name="【保健センター・保健所】&#10;有形固定資産減価償却率該当値テキスト">
          <a:extLst>
            <a:ext uri="{FF2B5EF4-FFF2-40B4-BE49-F238E27FC236}">
              <a16:creationId xmlns:a16="http://schemas.microsoft.com/office/drawing/2014/main" id="{00000000-0008-0000-0F00-000043020000}"/>
            </a:ext>
          </a:extLst>
        </xdr:cNvPr>
        <xdr:cNvSpPr txBox="1"/>
      </xdr:nvSpPr>
      <xdr:spPr>
        <a:xfrm>
          <a:off x="16357600"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158750</xdr:rowOff>
    </xdr:from>
    <xdr:to>
      <xdr:col>81</xdr:col>
      <xdr:colOff>101600</xdr:colOff>
      <xdr:row>58</xdr:row>
      <xdr:rowOff>88900</xdr:rowOff>
    </xdr:to>
    <xdr:sp macro="" textlink="">
      <xdr:nvSpPr>
        <xdr:cNvPr id="580" name="楕円 579">
          <a:extLst>
            <a:ext uri="{FF2B5EF4-FFF2-40B4-BE49-F238E27FC236}">
              <a16:creationId xmlns:a16="http://schemas.microsoft.com/office/drawing/2014/main" id="{00000000-0008-0000-0F00-000044020000}"/>
            </a:ext>
          </a:extLst>
        </xdr:cNvPr>
        <xdr:cNvSpPr/>
      </xdr:nvSpPr>
      <xdr:spPr>
        <a:xfrm>
          <a:off x="15430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38100</xdr:rowOff>
    </xdr:from>
    <xdr:to>
      <xdr:col>85</xdr:col>
      <xdr:colOff>127000</xdr:colOff>
      <xdr:row>58</xdr:row>
      <xdr:rowOff>76200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5481300" y="9982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48260</xdr:rowOff>
    </xdr:from>
    <xdr:to>
      <xdr:col>67</xdr:col>
      <xdr:colOff>101600</xdr:colOff>
      <xdr:row>57</xdr:row>
      <xdr:rowOff>149860</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12763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57167</xdr:rowOff>
    </xdr:from>
    <xdr:ext cx="405111" cy="259045"/>
    <xdr:sp macro="" textlink="">
      <xdr:nvSpPr>
        <xdr:cNvPr id="583" name="n_1aveValue【保健センター・保健所】&#10;有形固定資産減価償却率">
          <a:extLst>
            <a:ext uri="{FF2B5EF4-FFF2-40B4-BE49-F238E27FC236}">
              <a16:creationId xmlns:a16="http://schemas.microsoft.com/office/drawing/2014/main" id="{00000000-0008-0000-0F00-000047020000}"/>
            </a:ext>
          </a:extLst>
        </xdr:cNvPr>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584" name="n_2aveValue【保健センター・保健所】&#10;有形固定資産減価償却率">
          <a:extLst>
            <a:ext uri="{FF2B5EF4-FFF2-40B4-BE49-F238E27FC236}">
              <a16:creationId xmlns:a16="http://schemas.microsoft.com/office/drawing/2014/main" id="{00000000-0008-0000-0F00-000048020000}"/>
            </a:ext>
          </a:extLst>
        </xdr:cNvPr>
        <xdr:cNvSpPr txBox="1"/>
      </xdr:nvSpPr>
      <xdr:spPr>
        <a:xfrm>
          <a:off x="14389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585" name="n_3aveValue【保健センター・保健所】&#10;有形固定資産減価償却率">
          <a:extLst>
            <a:ext uri="{FF2B5EF4-FFF2-40B4-BE49-F238E27FC236}">
              <a16:creationId xmlns:a16="http://schemas.microsoft.com/office/drawing/2014/main" id="{00000000-0008-0000-0F00-000049020000}"/>
            </a:ext>
          </a:extLst>
        </xdr:cNvPr>
        <xdr:cNvSpPr txBox="1"/>
      </xdr:nvSpPr>
      <xdr:spPr>
        <a:xfrm>
          <a:off x="13500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586" name="n_4aveValue【保健センター・保健所】&#10;有形固定資産減価償却率">
          <a:extLst>
            <a:ext uri="{FF2B5EF4-FFF2-40B4-BE49-F238E27FC236}">
              <a16:creationId xmlns:a16="http://schemas.microsoft.com/office/drawing/2014/main" id="{00000000-0008-0000-0F00-00004A020000}"/>
            </a:ext>
          </a:extLst>
        </xdr:cNvPr>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105427</xdr:rowOff>
    </xdr:from>
    <xdr:ext cx="405111" cy="259045"/>
    <xdr:sp macro="" textlink="">
      <xdr:nvSpPr>
        <xdr:cNvPr id="587" name="n_1mainValue【保健センター・保健所】&#10;有形固定資産減価償却率">
          <a:extLst>
            <a:ext uri="{FF2B5EF4-FFF2-40B4-BE49-F238E27FC236}">
              <a16:creationId xmlns:a16="http://schemas.microsoft.com/office/drawing/2014/main" id="{00000000-0008-0000-0F00-00004B020000}"/>
            </a:ext>
          </a:extLst>
        </xdr:cNvPr>
        <xdr:cNvSpPr txBox="1"/>
      </xdr:nvSpPr>
      <xdr:spPr>
        <a:xfrm>
          <a:off x="15266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166387</xdr:rowOff>
    </xdr:from>
    <xdr:ext cx="405111" cy="259045"/>
    <xdr:sp macro="" textlink="">
      <xdr:nvSpPr>
        <xdr:cNvPr id="588" name="n_4mainValue【保健センター・保健所】&#10;有形固定資産減価償却率">
          <a:extLst>
            <a:ext uri="{FF2B5EF4-FFF2-40B4-BE49-F238E27FC236}">
              <a16:creationId xmlns:a16="http://schemas.microsoft.com/office/drawing/2014/main" id="{00000000-0008-0000-0F00-00004C020000}"/>
            </a:ext>
          </a:extLst>
        </xdr:cNvPr>
        <xdr:cNvSpPr txBox="1"/>
      </xdr:nvSpPr>
      <xdr:spPr>
        <a:xfrm>
          <a:off x="126117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1" name="【保健センター・保健所】&#10;一人当たり面積グラフ枠">
          <a:extLst>
            <a:ext uri="{FF2B5EF4-FFF2-40B4-BE49-F238E27FC236}">
              <a16:creationId xmlns:a16="http://schemas.microsoft.com/office/drawing/2014/main" id="{00000000-0008-0000-0F00-00006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13" name="【保健センター・保健所】&#10;一人当たり面積最小値テキスト">
          <a:extLst>
            <a:ext uri="{FF2B5EF4-FFF2-40B4-BE49-F238E27FC236}">
              <a16:creationId xmlns:a16="http://schemas.microsoft.com/office/drawing/2014/main" id="{00000000-0008-0000-0F00-000065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15" name="【保健センター・保健所】&#10;一人当たり面積最大値テキスト">
          <a:extLst>
            <a:ext uri="{FF2B5EF4-FFF2-40B4-BE49-F238E27FC236}">
              <a16:creationId xmlns:a16="http://schemas.microsoft.com/office/drawing/2014/main" id="{00000000-0008-0000-0F00-000067020000}"/>
            </a:ext>
          </a:extLst>
        </xdr:cNvPr>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17" name="【保健センター・保健所】&#10;一人当たり面積平均値テキスト">
          <a:extLst>
            <a:ext uri="{FF2B5EF4-FFF2-40B4-BE49-F238E27FC236}">
              <a16:creationId xmlns:a16="http://schemas.microsoft.com/office/drawing/2014/main" id="{00000000-0008-0000-0F00-000069020000}"/>
            </a:ext>
          </a:extLst>
        </xdr:cNvPr>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18" name="フローチャート: 判断 617">
          <a:extLst>
            <a:ext uri="{FF2B5EF4-FFF2-40B4-BE49-F238E27FC236}">
              <a16:creationId xmlns:a16="http://schemas.microsoft.com/office/drawing/2014/main" id="{00000000-0008-0000-0F00-00006A020000}"/>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20" name="フローチャート: 判断 619">
          <a:extLst>
            <a:ext uri="{FF2B5EF4-FFF2-40B4-BE49-F238E27FC236}">
              <a16:creationId xmlns:a16="http://schemas.microsoft.com/office/drawing/2014/main" id="{00000000-0008-0000-0F00-00006C020000}"/>
            </a:ext>
          </a:extLst>
        </xdr:cNvPr>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21" name="フローチャート: 判断 620">
          <a:extLst>
            <a:ext uri="{FF2B5EF4-FFF2-40B4-BE49-F238E27FC236}">
              <a16:creationId xmlns:a16="http://schemas.microsoft.com/office/drawing/2014/main" id="{00000000-0008-0000-0F00-00006D020000}"/>
            </a:ext>
          </a:extLst>
        </xdr:cNvPr>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22" name="フローチャート: 判断 621">
          <a:extLst>
            <a:ext uri="{FF2B5EF4-FFF2-40B4-BE49-F238E27FC236}">
              <a16:creationId xmlns:a16="http://schemas.microsoft.com/office/drawing/2014/main" id="{00000000-0008-0000-0F00-00006E020000}"/>
            </a:ext>
          </a:extLst>
        </xdr:cNvPr>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71120</xdr:rowOff>
    </xdr:from>
    <xdr:to>
      <xdr:col>116</xdr:col>
      <xdr:colOff>114300</xdr:colOff>
      <xdr:row>61</xdr:row>
      <xdr:rowOff>1270</xdr:rowOff>
    </xdr:to>
    <xdr:sp macro="" textlink="">
      <xdr:nvSpPr>
        <xdr:cNvPr id="628" name="楕円 627">
          <a:extLst>
            <a:ext uri="{FF2B5EF4-FFF2-40B4-BE49-F238E27FC236}">
              <a16:creationId xmlns:a16="http://schemas.microsoft.com/office/drawing/2014/main" id="{00000000-0008-0000-0F00-000074020000}"/>
            </a:ext>
          </a:extLst>
        </xdr:cNvPr>
        <xdr:cNvSpPr/>
      </xdr:nvSpPr>
      <xdr:spPr>
        <a:xfrm>
          <a:off x="22110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93997</xdr:rowOff>
    </xdr:from>
    <xdr:ext cx="469744" cy="259045"/>
    <xdr:sp macro="" textlink="">
      <xdr:nvSpPr>
        <xdr:cNvPr id="629" name="【保健センター・保健所】&#10;一人当たり面積該当値テキスト">
          <a:extLst>
            <a:ext uri="{FF2B5EF4-FFF2-40B4-BE49-F238E27FC236}">
              <a16:creationId xmlns:a16="http://schemas.microsoft.com/office/drawing/2014/main" id="{00000000-0008-0000-0F00-000075020000}"/>
            </a:ext>
          </a:extLst>
        </xdr:cNvPr>
        <xdr:cNvSpPr txBox="1"/>
      </xdr:nvSpPr>
      <xdr:spPr>
        <a:xfrm>
          <a:off x="22199600"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86360</xdr:rowOff>
    </xdr:from>
    <xdr:to>
      <xdr:col>112</xdr:col>
      <xdr:colOff>38100</xdr:colOff>
      <xdr:row>61</xdr:row>
      <xdr:rowOff>16510</xdr:rowOff>
    </xdr:to>
    <xdr:sp macro="" textlink="">
      <xdr:nvSpPr>
        <xdr:cNvPr id="630" name="楕円 629">
          <a:extLst>
            <a:ext uri="{FF2B5EF4-FFF2-40B4-BE49-F238E27FC236}">
              <a16:creationId xmlns:a16="http://schemas.microsoft.com/office/drawing/2014/main" id="{00000000-0008-0000-0F00-000076020000}"/>
            </a:ext>
          </a:extLst>
        </xdr:cNvPr>
        <xdr:cNvSpPr/>
      </xdr:nvSpPr>
      <xdr:spPr>
        <a:xfrm>
          <a:off x="2127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121920</xdr:rowOff>
    </xdr:from>
    <xdr:to>
      <xdr:col>116</xdr:col>
      <xdr:colOff>63500</xdr:colOff>
      <xdr:row>60</xdr:row>
      <xdr:rowOff>137160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flipV="1">
          <a:off x="21323300" y="10408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158750</xdr:rowOff>
    </xdr:from>
    <xdr:to>
      <xdr:col>98</xdr:col>
      <xdr:colOff>38100</xdr:colOff>
      <xdr:row>62</xdr:row>
      <xdr:rowOff>88900</xdr:rowOff>
    </xdr:to>
    <xdr:sp macro="" textlink="">
      <xdr:nvSpPr>
        <xdr:cNvPr id="632" name="楕円 631">
          <a:extLst>
            <a:ext uri="{FF2B5EF4-FFF2-40B4-BE49-F238E27FC236}">
              <a16:creationId xmlns:a16="http://schemas.microsoft.com/office/drawing/2014/main" id="{00000000-0008-0000-0F00-000078020000}"/>
            </a:ext>
          </a:extLst>
        </xdr:cNvPr>
        <xdr:cNvSpPr/>
      </xdr:nvSpPr>
      <xdr:spPr>
        <a:xfrm>
          <a:off x="18605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160037</xdr:rowOff>
    </xdr:from>
    <xdr:ext cx="469744" cy="259045"/>
    <xdr:sp macro="" textlink="">
      <xdr:nvSpPr>
        <xdr:cNvPr id="633" name="n_1aveValue【保健センター・保健所】&#10;一人当たり面積">
          <a:extLst>
            <a:ext uri="{FF2B5EF4-FFF2-40B4-BE49-F238E27FC236}">
              <a16:creationId xmlns:a16="http://schemas.microsoft.com/office/drawing/2014/main" id="{00000000-0008-0000-0F00-000079020000}"/>
            </a:ext>
          </a:extLst>
        </xdr:cNvPr>
        <xdr:cNvSpPr txBox="1"/>
      </xdr:nvSpPr>
      <xdr:spPr>
        <a:xfrm>
          <a:off x="21075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634" name="n_2aveValue【保健センター・保健所】&#10;一人当たり面積">
          <a:extLst>
            <a:ext uri="{FF2B5EF4-FFF2-40B4-BE49-F238E27FC236}">
              <a16:creationId xmlns:a16="http://schemas.microsoft.com/office/drawing/2014/main" id="{00000000-0008-0000-0F00-00007A020000}"/>
            </a:ext>
          </a:extLst>
        </xdr:cNvPr>
        <xdr:cNvSpPr txBox="1"/>
      </xdr:nvSpPr>
      <xdr:spPr>
        <a:xfrm>
          <a:off x="20199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635" name="n_3aveValue【保健センター・保健所】&#10;一人当たり面積">
          <a:extLst>
            <a:ext uri="{FF2B5EF4-FFF2-40B4-BE49-F238E27FC236}">
              <a16:creationId xmlns:a16="http://schemas.microsoft.com/office/drawing/2014/main" id="{00000000-0008-0000-0F00-00007B020000}"/>
            </a:ext>
          </a:extLst>
        </xdr:cNvPr>
        <xdr:cNvSpPr txBox="1"/>
      </xdr:nvSpPr>
      <xdr:spPr>
        <a:xfrm>
          <a:off x="19310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15257</xdr:rowOff>
    </xdr:from>
    <xdr:ext cx="469744" cy="259045"/>
    <xdr:sp macro="" textlink="">
      <xdr:nvSpPr>
        <xdr:cNvPr id="636" name="n_4aveValue【保健センター・保健所】&#10;一人当たり面積">
          <a:extLst>
            <a:ext uri="{FF2B5EF4-FFF2-40B4-BE49-F238E27FC236}">
              <a16:creationId xmlns:a16="http://schemas.microsoft.com/office/drawing/2014/main" id="{00000000-0008-0000-0F00-00007C020000}"/>
            </a:ext>
          </a:extLst>
        </xdr:cNvPr>
        <xdr:cNvSpPr txBox="1"/>
      </xdr:nvSpPr>
      <xdr:spPr>
        <a:xfrm>
          <a:off x="18421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33037</xdr:rowOff>
    </xdr:from>
    <xdr:ext cx="469744" cy="259045"/>
    <xdr:sp macro="" textlink="">
      <xdr:nvSpPr>
        <xdr:cNvPr id="637" name="n_1mainValue【保健センター・保健所】&#10;一人当たり面積">
          <a:extLst>
            <a:ext uri="{FF2B5EF4-FFF2-40B4-BE49-F238E27FC236}">
              <a16:creationId xmlns:a16="http://schemas.microsoft.com/office/drawing/2014/main" id="{00000000-0008-0000-0F00-00007D020000}"/>
            </a:ext>
          </a:extLst>
        </xdr:cNvPr>
        <xdr:cNvSpPr txBox="1"/>
      </xdr:nvSpPr>
      <xdr:spPr>
        <a:xfrm>
          <a:off x="210757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638" name="n_4mainValue【保健センター・保健所】&#10;一人当たり面積">
          <a:extLst>
            <a:ext uri="{FF2B5EF4-FFF2-40B4-BE49-F238E27FC236}">
              <a16:creationId xmlns:a16="http://schemas.microsoft.com/office/drawing/2014/main" id="{00000000-0008-0000-0F00-00007E020000}"/>
            </a:ext>
          </a:extLst>
        </xdr:cNvPr>
        <xdr:cNvSpPr txBox="1"/>
      </xdr:nvSpPr>
      <xdr:spPr>
        <a:xfrm>
          <a:off x="18421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1" name="【消防施設】&#10;有形固定資産減価償却率グラフ枠">
          <a:extLst>
            <a:ext uri="{FF2B5EF4-FFF2-40B4-BE49-F238E27FC236}">
              <a16:creationId xmlns:a16="http://schemas.microsoft.com/office/drawing/2014/main" id="{00000000-0008-0000-0F00-00009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63" name="【消防施設】&#10;有形固定資産減価償却率最小値テキスト">
          <a:extLst>
            <a:ext uri="{FF2B5EF4-FFF2-40B4-BE49-F238E27FC236}">
              <a16:creationId xmlns:a16="http://schemas.microsoft.com/office/drawing/2014/main" id="{00000000-0008-0000-0F00-000097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65" name="【消防施設】&#10;有形固定資産減価償却率最大値テキスト">
          <a:extLst>
            <a:ext uri="{FF2B5EF4-FFF2-40B4-BE49-F238E27FC236}">
              <a16:creationId xmlns:a16="http://schemas.microsoft.com/office/drawing/2014/main" id="{00000000-0008-0000-0F00-000099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667" name="【消防施設】&#10;有形固定資産減価償却率平均値テキスト">
          <a:extLst>
            <a:ext uri="{FF2B5EF4-FFF2-40B4-BE49-F238E27FC236}">
              <a16:creationId xmlns:a16="http://schemas.microsoft.com/office/drawing/2014/main" id="{00000000-0008-0000-0F00-00009B020000}"/>
            </a:ext>
          </a:extLst>
        </xdr:cNvPr>
        <xdr:cNvSpPr txBox="1"/>
      </xdr:nvSpPr>
      <xdr:spPr>
        <a:xfrm>
          <a:off x="163576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668" name="フローチャート: 判断 667">
          <a:extLst>
            <a:ext uri="{FF2B5EF4-FFF2-40B4-BE49-F238E27FC236}">
              <a16:creationId xmlns:a16="http://schemas.microsoft.com/office/drawing/2014/main" id="{00000000-0008-0000-0F00-00009C020000}"/>
            </a:ext>
          </a:extLst>
        </xdr:cNvPr>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669" name="フローチャート: 判断 668">
          <a:extLst>
            <a:ext uri="{FF2B5EF4-FFF2-40B4-BE49-F238E27FC236}">
              <a16:creationId xmlns:a16="http://schemas.microsoft.com/office/drawing/2014/main" id="{00000000-0008-0000-0F00-00009D020000}"/>
            </a:ext>
          </a:extLst>
        </xdr:cNvPr>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72389</xdr:rowOff>
    </xdr:from>
    <xdr:to>
      <xdr:col>85</xdr:col>
      <xdr:colOff>177800</xdr:colOff>
      <xdr:row>82</xdr:row>
      <xdr:rowOff>2539</xdr:rowOff>
    </xdr:to>
    <xdr:sp macro="" textlink="">
      <xdr:nvSpPr>
        <xdr:cNvPr id="678" name="楕円 677">
          <a:extLst>
            <a:ext uri="{FF2B5EF4-FFF2-40B4-BE49-F238E27FC236}">
              <a16:creationId xmlns:a16="http://schemas.microsoft.com/office/drawing/2014/main" id="{00000000-0008-0000-0F00-0000A6020000}"/>
            </a:ext>
          </a:extLst>
        </xdr:cNvPr>
        <xdr:cNvSpPr/>
      </xdr:nvSpPr>
      <xdr:spPr>
        <a:xfrm>
          <a:off x="16268700" y="139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95266</xdr:rowOff>
    </xdr:from>
    <xdr:ext cx="405111" cy="259045"/>
    <xdr:sp macro="" textlink="">
      <xdr:nvSpPr>
        <xdr:cNvPr id="679" name="【消防施設】&#10;有形固定資産減価償却率該当値テキスト">
          <a:extLst>
            <a:ext uri="{FF2B5EF4-FFF2-40B4-BE49-F238E27FC236}">
              <a16:creationId xmlns:a16="http://schemas.microsoft.com/office/drawing/2014/main" id="{00000000-0008-0000-0F00-0000A7020000}"/>
            </a:ext>
          </a:extLst>
        </xdr:cNvPr>
        <xdr:cNvSpPr txBox="1"/>
      </xdr:nvSpPr>
      <xdr:spPr>
        <a:xfrm>
          <a:off x="16357600" y="1381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44450</xdr:rowOff>
    </xdr:from>
    <xdr:to>
      <xdr:col>81</xdr:col>
      <xdr:colOff>101600</xdr:colOff>
      <xdr:row>81</xdr:row>
      <xdr:rowOff>146050</xdr:rowOff>
    </xdr:to>
    <xdr:sp macro="" textlink="">
      <xdr:nvSpPr>
        <xdr:cNvPr id="680" name="楕円 679">
          <a:extLst>
            <a:ext uri="{FF2B5EF4-FFF2-40B4-BE49-F238E27FC236}">
              <a16:creationId xmlns:a16="http://schemas.microsoft.com/office/drawing/2014/main" id="{00000000-0008-0000-0F00-0000A8020000}"/>
            </a:ext>
          </a:extLst>
        </xdr:cNvPr>
        <xdr:cNvSpPr/>
      </xdr:nvSpPr>
      <xdr:spPr>
        <a:xfrm>
          <a:off x="15430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95250</xdr:rowOff>
    </xdr:from>
    <xdr:to>
      <xdr:col>85</xdr:col>
      <xdr:colOff>127000</xdr:colOff>
      <xdr:row>81</xdr:row>
      <xdr:rowOff>123189</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5481300" y="13982700"/>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81280</xdr:rowOff>
    </xdr:from>
    <xdr:to>
      <xdr:col>67</xdr:col>
      <xdr:colOff>101600</xdr:colOff>
      <xdr:row>83</xdr:row>
      <xdr:rowOff>11430</xdr:rowOff>
    </xdr:to>
    <xdr:sp macro="" textlink="">
      <xdr:nvSpPr>
        <xdr:cNvPr id="682" name="楕円 681">
          <a:extLst>
            <a:ext uri="{FF2B5EF4-FFF2-40B4-BE49-F238E27FC236}">
              <a16:creationId xmlns:a16="http://schemas.microsoft.com/office/drawing/2014/main" id="{00000000-0008-0000-0F00-0000AA020000}"/>
            </a:ext>
          </a:extLst>
        </xdr:cNvPr>
        <xdr:cNvSpPr/>
      </xdr:nvSpPr>
      <xdr:spPr>
        <a:xfrm>
          <a:off x="12763500" y="1414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86377</xdr:rowOff>
    </xdr:from>
    <xdr:ext cx="405111" cy="259045"/>
    <xdr:sp macro="" textlink="">
      <xdr:nvSpPr>
        <xdr:cNvPr id="683" name="n_1aveValue【消防施設】&#10;有形固定資産減価償却率">
          <a:extLst>
            <a:ext uri="{FF2B5EF4-FFF2-40B4-BE49-F238E27FC236}">
              <a16:creationId xmlns:a16="http://schemas.microsoft.com/office/drawing/2014/main" id="{00000000-0008-0000-0F00-0000AB020000}"/>
            </a:ext>
          </a:extLst>
        </xdr:cNvPr>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114316</xdr:rowOff>
    </xdr:from>
    <xdr:ext cx="405111" cy="259045"/>
    <xdr:sp macro="" textlink="">
      <xdr:nvSpPr>
        <xdr:cNvPr id="684" name="n_2aveValue【消防施設】&#10;有形固定資産減価償却率">
          <a:extLst>
            <a:ext uri="{FF2B5EF4-FFF2-40B4-BE49-F238E27FC236}">
              <a16:creationId xmlns:a16="http://schemas.microsoft.com/office/drawing/2014/main" id="{00000000-0008-0000-0F00-0000AC020000}"/>
            </a:ext>
          </a:extLst>
        </xdr:cNvPr>
        <xdr:cNvSpPr txBox="1"/>
      </xdr:nvSpPr>
      <xdr:spPr>
        <a:xfrm>
          <a:off x="14389744" y="1383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685" name="n_3aveValue【消防施設】&#10;有形固定資産減価償却率">
          <a:extLst>
            <a:ext uri="{FF2B5EF4-FFF2-40B4-BE49-F238E27FC236}">
              <a16:creationId xmlns:a16="http://schemas.microsoft.com/office/drawing/2014/main" id="{00000000-0008-0000-0F00-0000AD020000}"/>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686" name="n_4aveValue【消防施設】&#10;有形固定資産減価償却率">
          <a:extLst>
            <a:ext uri="{FF2B5EF4-FFF2-40B4-BE49-F238E27FC236}">
              <a16:creationId xmlns:a16="http://schemas.microsoft.com/office/drawing/2014/main" id="{00000000-0008-0000-0F00-0000AE020000}"/>
            </a:ext>
          </a:extLst>
        </xdr:cNvPr>
        <xdr:cNvSpPr txBox="1"/>
      </xdr:nvSpPr>
      <xdr:spPr>
        <a:xfrm>
          <a:off x="12611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162577</xdr:rowOff>
    </xdr:from>
    <xdr:ext cx="405111" cy="259045"/>
    <xdr:sp macro="" textlink="">
      <xdr:nvSpPr>
        <xdr:cNvPr id="687" name="n_1mainValue【消防施設】&#10;有形固定資産減価償却率">
          <a:extLst>
            <a:ext uri="{FF2B5EF4-FFF2-40B4-BE49-F238E27FC236}">
              <a16:creationId xmlns:a16="http://schemas.microsoft.com/office/drawing/2014/main" id="{00000000-0008-0000-0F00-0000AF020000}"/>
            </a:ext>
          </a:extLst>
        </xdr:cNvPr>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2557</xdr:rowOff>
    </xdr:from>
    <xdr:ext cx="405111" cy="259045"/>
    <xdr:sp macro="" textlink="">
      <xdr:nvSpPr>
        <xdr:cNvPr id="688" name="n_4mainValue【消防施設】&#10;有形固定資産減価償却率">
          <a:extLst>
            <a:ext uri="{FF2B5EF4-FFF2-40B4-BE49-F238E27FC236}">
              <a16:creationId xmlns:a16="http://schemas.microsoft.com/office/drawing/2014/main" id="{00000000-0008-0000-0F00-0000B0020000}"/>
            </a:ext>
          </a:extLst>
        </xdr:cNvPr>
        <xdr:cNvSpPr txBox="1"/>
      </xdr:nvSpPr>
      <xdr:spPr>
        <a:xfrm>
          <a:off x="12611744" y="1423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1" name="【消防施設】&#10;一人当たり面積グラフ枠">
          <a:extLst>
            <a:ext uri="{FF2B5EF4-FFF2-40B4-BE49-F238E27FC236}">
              <a16:creationId xmlns:a16="http://schemas.microsoft.com/office/drawing/2014/main" id="{00000000-0008-0000-0F00-0000C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713" name="【消防施設】&#10;一人当たり面積最小値テキスト">
          <a:extLst>
            <a:ext uri="{FF2B5EF4-FFF2-40B4-BE49-F238E27FC236}">
              <a16:creationId xmlns:a16="http://schemas.microsoft.com/office/drawing/2014/main" id="{00000000-0008-0000-0F00-0000C9020000}"/>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715" name="【消防施設】&#10;一人当たり面積最大値テキスト">
          <a:extLst>
            <a:ext uri="{FF2B5EF4-FFF2-40B4-BE49-F238E27FC236}">
              <a16:creationId xmlns:a16="http://schemas.microsoft.com/office/drawing/2014/main" id="{00000000-0008-0000-0F00-0000CB020000}"/>
            </a:ext>
          </a:extLst>
        </xdr:cNvPr>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89933</xdr:rowOff>
    </xdr:from>
    <xdr:ext cx="469744" cy="259045"/>
    <xdr:sp macro="" textlink="">
      <xdr:nvSpPr>
        <xdr:cNvPr id="717" name="【消防施設】&#10;一人当たり面積平均値テキスト">
          <a:extLst>
            <a:ext uri="{FF2B5EF4-FFF2-40B4-BE49-F238E27FC236}">
              <a16:creationId xmlns:a16="http://schemas.microsoft.com/office/drawing/2014/main" id="{00000000-0008-0000-0F00-0000CD020000}"/>
            </a:ext>
          </a:extLst>
        </xdr:cNvPr>
        <xdr:cNvSpPr txBox="1"/>
      </xdr:nvSpPr>
      <xdr:spPr>
        <a:xfrm>
          <a:off x="22199600" y="1466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719" name="フローチャート: 判断 718">
          <a:extLst>
            <a:ext uri="{FF2B5EF4-FFF2-40B4-BE49-F238E27FC236}">
              <a16:creationId xmlns:a16="http://schemas.microsoft.com/office/drawing/2014/main" id="{00000000-0008-0000-0F00-0000CF020000}"/>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720" name="フローチャート: 判断 719">
          <a:extLst>
            <a:ext uri="{FF2B5EF4-FFF2-40B4-BE49-F238E27FC236}">
              <a16:creationId xmlns:a16="http://schemas.microsoft.com/office/drawing/2014/main" id="{00000000-0008-0000-0F00-0000D0020000}"/>
            </a:ext>
          </a:extLst>
        </xdr:cNvPr>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21" name="フローチャート: 判断 720">
          <a:extLst>
            <a:ext uri="{FF2B5EF4-FFF2-40B4-BE49-F238E27FC236}">
              <a16:creationId xmlns:a16="http://schemas.microsoft.com/office/drawing/2014/main" id="{00000000-0008-0000-0F00-0000D1020000}"/>
            </a:ext>
          </a:extLst>
        </xdr:cNvPr>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722" name="フローチャート: 判断 721">
          <a:extLst>
            <a:ext uri="{FF2B5EF4-FFF2-40B4-BE49-F238E27FC236}">
              <a16:creationId xmlns:a16="http://schemas.microsoft.com/office/drawing/2014/main" id="{00000000-0008-0000-0F00-0000D2020000}"/>
            </a:ext>
          </a:extLst>
        </xdr:cNvPr>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32258</xdr:rowOff>
    </xdr:from>
    <xdr:to>
      <xdr:col>116</xdr:col>
      <xdr:colOff>114300</xdr:colOff>
      <xdr:row>85</xdr:row>
      <xdr:rowOff>133858</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22110700" y="1460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55135</xdr:rowOff>
    </xdr:from>
    <xdr:ext cx="469744" cy="259045"/>
    <xdr:sp macro="" textlink="">
      <xdr:nvSpPr>
        <xdr:cNvPr id="729" name="【消防施設】&#10;一人当たり面積該当値テキスト">
          <a:extLst>
            <a:ext uri="{FF2B5EF4-FFF2-40B4-BE49-F238E27FC236}">
              <a16:creationId xmlns:a16="http://schemas.microsoft.com/office/drawing/2014/main" id="{00000000-0008-0000-0F00-0000D9020000}"/>
            </a:ext>
          </a:extLst>
        </xdr:cNvPr>
        <xdr:cNvSpPr txBox="1"/>
      </xdr:nvSpPr>
      <xdr:spPr>
        <a:xfrm>
          <a:off x="22199600" y="1445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36830</xdr:rowOff>
    </xdr:from>
    <xdr:to>
      <xdr:col>112</xdr:col>
      <xdr:colOff>38100</xdr:colOff>
      <xdr:row>85</xdr:row>
      <xdr:rowOff>138430</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21272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83058</xdr:rowOff>
    </xdr:from>
    <xdr:to>
      <xdr:col>116</xdr:col>
      <xdr:colOff>63500</xdr:colOff>
      <xdr:row>85</xdr:row>
      <xdr:rowOff>87630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flipV="1">
          <a:off x="21323300" y="146563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137413</xdr:rowOff>
    </xdr:from>
    <xdr:to>
      <xdr:col>98</xdr:col>
      <xdr:colOff>38100</xdr:colOff>
      <xdr:row>86</xdr:row>
      <xdr:rowOff>67563</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18605500" y="147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34307</xdr:rowOff>
    </xdr:from>
    <xdr:ext cx="469744" cy="259045"/>
    <xdr:sp macro="" textlink="">
      <xdr:nvSpPr>
        <xdr:cNvPr id="733" name="n_1aveValue【消防施設】&#10;一人当たり面積">
          <a:extLst>
            <a:ext uri="{FF2B5EF4-FFF2-40B4-BE49-F238E27FC236}">
              <a16:creationId xmlns:a16="http://schemas.microsoft.com/office/drawing/2014/main" id="{00000000-0008-0000-0F00-0000DD020000}"/>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734" name="n_2aveValue【消防施設】&#10;一人当たり面積">
          <a:extLst>
            <a:ext uri="{FF2B5EF4-FFF2-40B4-BE49-F238E27FC236}">
              <a16:creationId xmlns:a16="http://schemas.microsoft.com/office/drawing/2014/main" id="{00000000-0008-0000-0F00-0000DE020000}"/>
            </a:ext>
          </a:extLst>
        </xdr:cNvPr>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735" name="n_3aveValue【消防施設】&#10;一人当たり面積">
          <a:extLst>
            <a:ext uri="{FF2B5EF4-FFF2-40B4-BE49-F238E27FC236}">
              <a16:creationId xmlns:a16="http://schemas.microsoft.com/office/drawing/2014/main" id="{00000000-0008-0000-0F00-0000DF020000}"/>
            </a:ext>
          </a:extLst>
        </xdr:cNvPr>
        <xdr:cNvSpPr txBox="1"/>
      </xdr:nvSpPr>
      <xdr:spPr>
        <a:xfrm>
          <a:off x="19310427" y="1447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736" name="n_4aveValue【消防施設】&#10;一人当たり面積">
          <a:extLst>
            <a:ext uri="{FF2B5EF4-FFF2-40B4-BE49-F238E27FC236}">
              <a16:creationId xmlns:a16="http://schemas.microsoft.com/office/drawing/2014/main" id="{00000000-0008-0000-0F00-0000E0020000}"/>
            </a:ext>
          </a:extLst>
        </xdr:cNvPr>
        <xdr:cNvSpPr txBox="1"/>
      </xdr:nvSpPr>
      <xdr:spPr>
        <a:xfrm>
          <a:off x="18421427" y="1448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154957</xdr:rowOff>
    </xdr:from>
    <xdr:ext cx="469744" cy="259045"/>
    <xdr:sp macro="" textlink="">
      <xdr:nvSpPr>
        <xdr:cNvPr id="737" name="n_1mainValue【消防施設】&#10;一人当たり面積">
          <a:extLst>
            <a:ext uri="{FF2B5EF4-FFF2-40B4-BE49-F238E27FC236}">
              <a16:creationId xmlns:a16="http://schemas.microsoft.com/office/drawing/2014/main" id="{00000000-0008-0000-0F00-0000E1020000}"/>
            </a:ext>
          </a:extLst>
        </xdr:cNvPr>
        <xdr:cNvSpPr txBox="1"/>
      </xdr:nvSpPr>
      <xdr:spPr>
        <a:xfrm>
          <a:off x="21075727" y="143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58690</xdr:rowOff>
    </xdr:from>
    <xdr:ext cx="469744" cy="259045"/>
    <xdr:sp macro="" textlink="">
      <xdr:nvSpPr>
        <xdr:cNvPr id="738" name="n_4mainValue【消防施設】&#10;一人当たり面積">
          <a:extLst>
            <a:ext uri="{FF2B5EF4-FFF2-40B4-BE49-F238E27FC236}">
              <a16:creationId xmlns:a16="http://schemas.microsoft.com/office/drawing/2014/main" id="{00000000-0008-0000-0F00-0000E2020000}"/>
            </a:ext>
          </a:extLst>
        </xdr:cNvPr>
        <xdr:cNvSpPr txBox="1"/>
      </xdr:nvSpPr>
      <xdr:spPr>
        <a:xfrm>
          <a:off x="18421427" y="1480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00000000-0008-0000-0F00-0000F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a:extLst>
            <a:ext uri="{FF2B5EF4-FFF2-40B4-BE49-F238E27FC236}">
              <a16:creationId xmlns:a16="http://schemas.microsoft.com/office/drawing/2014/main" id="{00000000-0008-0000-0F00-0000FD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67" name="【庁舎】&#10;有形固定資産減価償却率最大値テキスト">
          <a:extLst>
            <a:ext uri="{FF2B5EF4-FFF2-40B4-BE49-F238E27FC236}">
              <a16:creationId xmlns:a16="http://schemas.microsoft.com/office/drawing/2014/main" id="{00000000-0008-0000-0F00-0000FF020000}"/>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769" name="【庁舎】&#10;有形固定資産減価償却率平均値テキスト">
          <a:extLst>
            <a:ext uri="{FF2B5EF4-FFF2-40B4-BE49-F238E27FC236}">
              <a16:creationId xmlns:a16="http://schemas.microsoft.com/office/drawing/2014/main" id="{00000000-0008-0000-0F00-000001030000}"/>
            </a:ext>
          </a:extLst>
        </xdr:cNvPr>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69487</xdr:rowOff>
    </xdr:from>
    <xdr:to>
      <xdr:col>85</xdr:col>
      <xdr:colOff>177800</xdr:colOff>
      <xdr:row>104</xdr:row>
      <xdr:rowOff>171087</xdr:rowOff>
    </xdr:to>
    <xdr:sp macro="" textlink="">
      <xdr:nvSpPr>
        <xdr:cNvPr id="780" name="楕円 779">
          <a:extLst>
            <a:ext uri="{FF2B5EF4-FFF2-40B4-BE49-F238E27FC236}">
              <a16:creationId xmlns:a16="http://schemas.microsoft.com/office/drawing/2014/main" id="{00000000-0008-0000-0F00-00000C030000}"/>
            </a:ext>
          </a:extLst>
        </xdr:cNvPr>
        <xdr:cNvSpPr/>
      </xdr:nvSpPr>
      <xdr:spPr>
        <a:xfrm>
          <a:off x="162687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47914</xdr:rowOff>
    </xdr:from>
    <xdr:ext cx="405111" cy="259045"/>
    <xdr:sp macro="" textlink="">
      <xdr:nvSpPr>
        <xdr:cNvPr id="781" name="【庁舎】&#10;有形固定資産減価償却率該当値テキスト">
          <a:extLst>
            <a:ext uri="{FF2B5EF4-FFF2-40B4-BE49-F238E27FC236}">
              <a16:creationId xmlns:a16="http://schemas.microsoft.com/office/drawing/2014/main" id="{00000000-0008-0000-0F00-00000D030000}"/>
            </a:ext>
          </a:extLst>
        </xdr:cNvPr>
        <xdr:cNvSpPr txBox="1"/>
      </xdr:nvSpPr>
      <xdr:spPr>
        <a:xfrm>
          <a:off x="16357600"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36830</xdr:rowOff>
    </xdr:from>
    <xdr:to>
      <xdr:col>81</xdr:col>
      <xdr:colOff>101600</xdr:colOff>
      <xdr:row>104</xdr:row>
      <xdr:rowOff>138430</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15430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104</xdr:row>
      <xdr:rowOff>120287</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5481300" y="179184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102144</xdr:rowOff>
    </xdr:from>
    <xdr:to>
      <xdr:col>67</xdr:col>
      <xdr:colOff>101600</xdr:colOff>
      <xdr:row>104</xdr:row>
      <xdr:rowOff>32294</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2763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123933</xdr:rowOff>
    </xdr:from>
    <xdr:ext cx="405111" cy="259045"/>
    <xdr:sp macro="" textlink="">
      <xdr:nvSpPr>
        <xdr:cNvPr id="785" name="n_1aveValue【庁舎】&#10;有形固定資産減価償却率">
          <a:extLst>
            <a:ext uri="{FF2B5EF4-FFF2-40B4-BE49-F238E27FC236}">
              <a16:creationId xmlns:a16="http://schemas.microsoft.com/office/drawing/2014/main" id="{00000000-0008-0000-0F00-000011030000}"/>
            </a:ext>
          </a:extLst>
        </xdr:cNvPr>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786" name="n_2aveValue【庁舎】&#10;有形固定資産減価償却率">
          <a:extLst>
            <a:ext uri="{FF2B5EF4-FFF2-40B4-BE49-F238E27FC236}">
              <a16:creationId xmlns:a16="http://schemas.microsoft.com/office/drawing/2014/main" id="{00000000-0008-0000-0F00-000012030000}"/>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87" name="n_3aveValue【庁舎】&#10;有形固定資産減価償却率">
          <a:extLst>
            <a:ext uri="{FF2B5EF4-FFF2-40B4-BE49-F238E27FC236}">
              <a16:creationId xmlns:a16="http://schemas.microsoft.com/office/drawing/2014/main" id="{00000000-0008-0000-0F00-000013030000}"/>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788" name="n_4aveValue【庁舎】&#10;有形固定資産減価償却率">
          <a:extLst>
            <a:ext uri="{FF2B5EF4-FFF2-40B4-BE49-F238E27FC236}">
              <a16:creationId xmlns:a16="http://schemas.microsoft.com/office/drawing/2014/main" id="{00000000-0008-0000-0F00-000014030000}"/>
            </a:ext>
          </a:extLst>
        </xdr:cNvPr>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129557</xdr:rowOff>
    </xdr:from>
    <xdr:ext cx="405111" cy="259045"/>
    <xdr:sp macro="" textlink="">
      <xdr:nvSpPr>
        <xdr:cNvPr id="789" name="n_1mainValue【庁舎】&#10;有形固定資産減価償却率">
          <a:extLst>
            <a:ext uri="{FF2B5EF4-FFF2-40B4-BE49-F238E27FC236}">
              <a16:creationId xmlns:a16="http://schemas.microsoft.com/office/drawing/2014/main" id="{00000000-0008-0000-0F00-000015030000}"/>
            </a:ext>
          </a:extLst>
        </xdr:cNvPr>
        <xdr:cNvSpPr txBox="1"/>
      </xdr:nvSpPr>
      <xdr:spPr>
        <a:xfrm>
          <a:off x="15266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48821</xdr:rowOff>
    </xdr:from>
    <xdr:ext cx="405111" cy="259045"/>
    <xdr:sp macro="" textlink="">
      <xdr:nvSpPr>
        <xdr:cNvPr id="790" name="n_4mainValue【庁舎】&#10;有形固定資産減価償却率">
          <a:extLst>
            <a:ext uri="{FF2B5EF4-FFF2-40B4-BE49-F238E27FC236}">
              <a16:creationId xmlns:a16="http://schemas.microsoft.com/office/drawing/2014/main" id="{00000000-0008-0000-0F00-000016030000}"/>
            </a:ext>
          </a:extLst>
        </xdr:cNvPr>
        <xdr:cNvSpPr txBox="1"/>
      </xdr:nvSpPr>
      <xdr:spPr>
        <a:xfrm>
          <a:off x="12611744" y="1753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00000000-0008-0000-0F00-00003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19" name="【庁舎】&#10;一人当たり面積最小値テキスト">
          <a:extLst>
            <a:ext uri="{FF2B5EF4-FFF2-40B4-BE49-F238E27FC236}">
              <a16:creationId xmlns:a16="http://schemas.microsoft.com/office/drawing/2014/main" id="{00000000-0008-0000-0F00-000033030000}"/>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821" name="【庁舎】&#10;一人当たり面積最大値テキスト">
          <a:extLst>
            <a:ext uri="{FF2B5EF4-FFF2-40B4-BE49-F238E27FC236}">
              <a16:creationId xmlns:a16="http://schemas.microsoft.com/office/drawing/2014/main" id="{00000000-0008-0000-0F00-000035030000}"/>
            </a:ext>
          </a:extLst>
        </xdr:cNvPr>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823" name="【庁舎】&#10;一人当たり面積平均値テキスト">
          <a:extLst>
            <a:ext uri="{FF2B5EF4-FFF2-40B4-BE49-F238E27FC236}">
              <a16:creationId xmlns:a16="http://schemas.microsoft.com/office/drawing/2014/main" id="{00000000-0008-0000-0F00-000037030000}"/>
            </a:ext>
          </a:extLst>
        </xdr:cNvPr>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49688</xdr:rowOff>
    </xdr:from>
    <xdr:to>
      <xdr:col>116</xdr:col>
      <xdr:colOff>114300</xdr:colOff>
      <xdr:row>105</xdr:row>
      <xdr:rowOff>151288</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22110700" y="1805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72565</xdr:rowOff>
    </xdr:from>
    <xdr:ext cx="469744" cy="259045"/>
    <xdr:sp macro="" textlink="">
      <xdr:nvSpPr>
        <xdr:cNvPr id="835" name="【庁舎】&#10;一人当たり面積該当値テキスト">
          <a:extLst>
            <a:ext uri="{FF2B5EF4-FFF2-40B4-BE49-F238E27FC236}">
              <a16:creationId xmlns:a16="http://schemas.microsoft.com/office/drawing/2014/main" id="{00000000-0008-0000-0F00-000043030000}"/>
            </a:ext>
          </a:extLst>
        </xdr:cNvPr>
        <xdr:cNvSpPr txBox="1"/>
      </xdr:nvSpPr>
      <xdr:spPr>
        <a:xfrm>
          <a:off x="22199600" y="1790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65405</xdr:rowOff>
    </xdr:from>
    <xdr:to>
      <xdr:col>112</xdr:col>
      <xdr:colOff>38100</xdr:colOff>
      <xdr:row>105</xdr:row>
      <xdr:rowOff>167005</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21272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100488</xdr:rowOff>
    </xdr:from>
    <xdr:to>
      <xdr:col>116</xdr:col>
      <xdr:colOff>63500</xdr:colOff>
      <xdr:row>105</xdr:row>
      <xdr:rowOff>116205</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flipV="1">
          <a:off x="21323300" y="18102738"/>
          <a:ext cx="83820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55404</xdr:rowOff>
    </xdr:from>
    <xdr:to>
      <xdr:col>98</xdr:col>
      <xdr:colOff>38100</xdr:colOff>
      <xdr:row>105</xdr:row>
      <xdr:rowOff>157004</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18605500" y="1805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90981</xdr:rowOff>
    </xdr:from>
    <xdr:ext cx="469744" cy="259045"/>
    <xdr:sp macro="" textlink="">
      <xdr:nvSpPr>
        <xdr:cNvPr id="839" name="n_1aveValue【庁舎】&#10;一人当たり面積">
          <a:extLst>
            <a:ext uri="{FF2B5EF4-FFF2-40B4-BE49-F238E27FC236}">
              <a16:creationId xmlns:a16="http://schemas.microsoft.com/office/drawing/2014/main" id="{00000000-0008-0000-0F00-000047030000}"/>
            </a:ext>
          </a:extLst>
        </xdr:cNvPr>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124953</xdr:rowOff>
    </xdr:from>
    <xdr:ext cx="469744" cy="259045"/>
    <xdr:sp macro="" textlink="">
      <xdr:nvSpPr>
        <xdr:cNvPr id="840" name="n_2aveValue【庁舎】&#10;一人当たり面積">
          <a:extLst>
            <a:ext uri="{FF2B5EF4-FFF2-40B4-BE49-F238E27FC236}">
              <a16:creationId xmlns:a16="http://schemas.microsoft.com/office/drawing/2014/main" id="{00000000-0008-0000-0F00-000048030000}"/>
            </a:ext>
          </a:extLst>
        </xdr:cNvPr>
        <xdr:cNvSpPr txBox="1"/>
      </xdr:nvSpPr>
      <xdr:spPr>
        <a:xfrm>
          <a:off x="20199427" y="1795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117809</xdr:rowOff>
    </xdr:from>
    <xdr:ext cx="469744" cy="259045"/>
    <xdr:sp macro="" textlink="">
      <xdr:nvSpPr>
        <xdr:cNvPr id="841" name="n_3aveValue【庁舎】&#10;一人当たり面積">
          <a:extLst>
            <a:ext uri="{FF2B5EF4-FFF2-40B4-BE49-F238E27FC236}">
              <a16:creationId xmlns:a16="http://schemas.microsoft.com/office/drawing/2014/main" id="{00000000-0008-0000-0F00-000049030000}"/>
            </a:ext>
          </a:extLst>
        </xdr:cNvPr>
        <xdr:cNvSpPr txBox="1"/>
      </xdr:nvSpPr>
      <xdr:spPr>
        <a:xfrm>
          <a:off x="19310427" y="1794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842" name="n_4aveValue【庁舎】&#10;一人当たり面積">
          <a:extLst>
            <a:ext uri="{FF2B5EF4-FFF2-40B4-BE49-F238E27FC236}">
              <a16:creationId xmlns:a16="http://schemas.microsoft.com/office/drawing/2014/main" id="{00000000-0008-0000-0F00-00004A030000}"/>
            </a:ext>
          </a:extLst>
        </xdr:cNvPr>
        <xdr:cNvSpPr txBox="1"/>
      </xdr:nvSpPr>
      <xdr:spPr>
        <a:xfrm>
          <a:off x="18421427" y="1829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12082</xdr:rowOff>
    </xdr:from>
    <xdr:ext cx="469744" cy="259045"/>
    <xdr:sp macro="" textlink="">
      <xdr:nvSpPr>
        <xdr:cNvPr id="843" name="n_1mainValue【庁舎】&#10;一人当たり面積">
          <a:extLst>
            <a:ext uri="{FF2B5EF4-FFF2-40B4-BE49-F238E27FC236}">
              <a16:creationId xmlns:a16="http://schemas.microsoft.com/office/drawing/2014/main" id="{00000000-0008-0000-0F00-00004B030000}"/>
            </a:ext>
          </a:extLst>
        </xdr:cNvPr>
        <xdr:cNvSpPr txBox="1"/>
      </xdr:nvSpPr>
      <xdr:spPr>
        <a:xfrm>
          <a:off x="210757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2081</xdr:rowOff>
    </xdr:from>
    <xdr:ext cx="469744" cy="259045"/>
    <xdr:sp macro="" textlink="">
      <xdr:nvSpPr>
        <xdr:cNvPr id="844" name="n_4mainValue【庁舎】&#10;一人当たり面積">
          <a:extLst>
            <a:ext uri="{FF2B5EF4-FFF2-40B4-BE49-F238E27FC236}">
              <a16:creationId xmlns:a16="http://schemas.microsoft.com/office/drawing/2014/main" id="{00000000-0008-0000-0F00-00004C030000}"/>
            </a:ext>
          </a:extLst>
        </xdr:cNvPr>
        <xdr:cNvSpPr txBox="1"/>
      </xdr:nvSpPr>
      <xdr:spPr>
        <a:xfrm>
          <a:off x="18421427" y="178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124</xdr:row>
      <xdr:rowOff>69273</xdr:rowOff>
    </xdr:to>
    <xdr:sp macro="" textlink="" fLocksText="0">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838200" y="19947659"/>
          <a:ext cx="22085300" cy="1596159"/>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図書館</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について、平成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29</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年度に大規模改修を実施したため、有形固定資産減価償却率は比較的低い数値となっている。</a:t>
          </a:r>
        </a:p>
        <a:p>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体育館・プール</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について、全体的に老朽化が進んでおり比率は平均より高い数値になっている。令和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年度から令和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12</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年度までの期間で定めた個別施設計画により、計画的に改修を進めていく。</a:t>
          </a:r>
        </a:p>
        <a:p>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福祉施設</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について、令和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2</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年度に人権交流センターの大規模改修があったことから、数値が改善し平均より低い数値となった。</a:t>
          </a:r>
        </a:p>
        <a:p>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市民会館</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について、老朽化が進み平均より高い数値となっている。類似団体平均との差は</a:t>
          </a:r>
          <a:r>
            <a:rPr kumimoji="1" lang="en-US" altLang="ja-JP" sz="1000">
              <a:solidFill>
                <a:schemeClr val="tx1"/>
              </a:solidFill>
              <a:latin typeface="ＭＳ Ｐゴシック" panose="020B0600070205080204" pitchFamily="50" charset="-128"/>
              <a:ea typeface="ＭＳ Ｐゴシック" panose="020B0600070205080204" pitchFamily="50" charset="-128"/>
            </a:rPr>
            <a:t>12.7</a:t>
          </a:r>
          <a:r>
            <a:rPr kumimoji="1" lang="ja-JP" altLang="en-US" sz="1000">
              <a:solidFill>
                <a:schemeClr val="tx1"/>
              </a:solidFill>
              <a:latin typeface="ＭＳ Ｐゴシック" panose="020B0600070205080204" pitchFamily="50" charset="-128"/>
              <a:ea typeface="ＭＳ Ｐゴシック" panose="020B0600070205080204" pitchFamily="50" charset="-128"/>
            </a:rPr>
            <a:t>ﾎﾟｲﾝﾄと大きくなっていることから、計画的に維持補修を進める必要がある。</a:t>
          </a:r>
        </a:p>
        <a:p>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一般廃棄物処理施設</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について、連結対象団体である宇陀衛生一部事務組合と東宇陀環境衛生組合の資産も含んでいる。いずれの組合においても、資産の償却が進んでおり、平均より高い数値となっている。</a:t>
          </a:r>
        </a:p>
        <a:p>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保健センター・保健所</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について、平均より低い数値であるものの、徐々に老朽化が進行している。</a:t>
          </a:r>
        </a:p>
        <a:p>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消防施設</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について、連結対象団体である奈良県広域消防組合の数値を合算して算出している。耐用年数を超えて稼働しているものもあるが、新たな設備投資や整備を実施していることから、平均より低い数値となっている。</a:t>
          </a:r>
        </a:p>
        <a:p>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庁舎</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について、市役所庁舎が該当する。令和元年度に庁舎大会議室の</a:t>
          </a:r>
          <a:r>
            <a:rPr kumimoji="1" lang="en-US" altLang="ja-JP" sz="1000">
              <a:solidFill>
                <a:schemeClr val="tx1"/>
              </a:solidFill>
              <a:latin typeface="ＭＳ Ｐゴシック" panose="020B0600070205080204" pitchFamily="50" charset="-128"/>
              <a:ea typeface="ＭＳ Ｐゴシック" panose="020B0600070205080204" pitchFamily="50" charset="-128"/>
            </a:rPr>
            <a:t>AV</a:t>
          </a:r>
          <a:r>
            <a:rPr kumimoji="1" lang="ja-JP" altLang="en-US" sz="1000">
              <a:solidFill>
                <a:schemeClr val="tx1"/>
              </a:solidFill>
              <a:latin typeface="ＭＳ Ｐゴシック" panose="020B0600070205080204" pitchFamily="50" charset="-128"/>
              <a:ea typeface="ＭＳ Ｐゴシック" panose="020B0600070205080204" pitchFamily="50" charset="-128"/>
            </a:rPr>
            <a:t>設備整備を行ったものの、その後定期的な改修等はないため、類似団体平均より</a:t>
          </a:r>
          <a:r>
            <a:rPr kumimoji="1" lang="en-US" altLang="ja-JP" sz="1000">
              <a:solidFill>
                <a:schemeClr val="tx1"/>
              </a:solidFill>
              <a:latin typeface="ＭＳ Ｐゴシック" panose="020B0600070205080204" pitchFamily="50" charset="-128"/>
              <a:ea typeface="ＭＳ Ｐゴシック" panose="020B0600070205080204" pitchFamily="50" charset="-128"/>
            </a:rPr>
            <a:t>3.0</a:t>
          </a:r>
          <a:r>
            <a:rPr kumimoji="1" lang="ja-JP" altLang="en-US" sz="1000">
              <a:solidFill>
                <a:schemeClr val="tx1"/>
              </a:solidFill>
              <a:latin typeface="ＭＳ Ｐゴシック" panose="020B0600070205080204" pitchFamily="50" charset="-128"/>
              <a:ea typeface="ＭＳ Ｐゴシック" panose="020B0600070205080204" pitchFamily="50" charset="-128"/>
            </a:rPr>
            <a:t>ﾎﾟｲﾝﾄ高い数値となっている。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city.uda.nara.jp\&#36001;&#25919;&#35506;\&#9632;&#9632;&#20844;&#20250;&#35336;&#9632;&#9632;\R06&#24180;&#24230;\07&#12288;&#12304;0916&#12294;&#12305;&#20196;&#21644;4&#24180;&#24230;&#36001;&#25919;&#29366;&#27841;&#36039;&#26009;&#38598;&#12398;&#20316;&#25104;&#12395;&#12388;&#12356;&#12390;&#65288;2&#22238;&#30446;&#12539;&#22320;&#26041;&#20844;&#20250;&#35336;&#38306;&#20418;&#65289;\04&#26862;&#30000;&#20250;&#35336;&#22238;&#31572;\&#26862;&#30000;&#20250;&#35336;&#20107;&#21209;&#25152;&#12304;&#36001;&#25919;&#29366;&#27841;&#36039;&#26009;&#38598;&#12305;_292125_&#23431;&#38464;&#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123.1</v>
          </cell>
          <cell r="CN51">
            <v>86.1</v>
          </cell>
          <cell r="CV51">
            <v>84.2</v>
          </cell>
        </row>
        <row r="53">
          <cell r="BP53">
            <v>69.900000000000006</v>
          </cell>
          <cell r="CN53">
            <v>76.599999999999994</v>
          </cell>
          <cell r="CV53">
            <v>77.7</v>
          </cell>
        </row>
        <row r="55">
          <cell r="AN55" t="str">
            <v>類似団体内平均値</v>
          </cell>
          <cell r="BP55">
            <v>48</v>
          </cell>
          <cell r="CN55">
            <v>25.2</v>
          </cell>
          <cell r="CV55">
            <v>15.7</v>
          </cell>
        </row>
        <row r="57">
          <cell r="BP57">
            <v>60.8</v>
          </cell>
          <cell r="CN57">
            <v>62.5</v>
          </cell>
          <cell r="CV57">
            <v>65</v>
          </cell>
        </row>
        <row r="72">
          <cell r="BP72" t="str">
            <v>H30</v>
          </cell>
          <cell r="BX72" t="str">
            <v>R01</v>
          </cell>
          <cell r="CF72" t="str">
            <v>R02</v>
          </cell>
          <cell r="CN72" t="str">
            <v>R03</v>
          </cell>
          <cell r="CV72" t="str">
            <v>R04</v>
          </cell>
        </row>
        <row r="73">
          <cell r="AN73" t="str">
            <v>当該団体値</v>
          </cell>
          <cell r="BP73">
            <v>123.1</v>
          </cell>
          <cell r="BX73">
            <v>124.7</v>
          </cell>
          <cell r="CF73">
            <v>108.6</v>
          </cell>
          <cell r="CN73">
            <v>86.1</v>
          </cell>
          <cell r="CV73">
            <v>84.2</v>
          </cell>
        </row>
        <row r="75">
          <cell r="BP75">
            <v>14.1</v>
          </cell>
          <cell r="BX75">
            <v>14.4</v>
          </cell>
          <cell r="CF75">
            <v>13.4</v>
          </cell>
          <cell r="CN75">
            <v>12.7</v>
          </cell>
          <cell r="CV75">
            <v>11</v>
          </cell>
        </row>
        <row r="77">
          <cell r="AN77" t="str">
            <v>類似団体内平均値</v>
          </cell>
          <cell r="BP77">
            <v>48</v>
          </cell>
          <cell r="BX77">
            <v>49.1</v>
          </cell>
          <cell r="CF77">
            <v>41.5</v>
          </cell>
          <cell r="CN77">
            <v>25.2</v>
          </cell>
          <cell r="CV77">
            <v>15.7</v>
          </cell>
        </row>
        <row r="79">
          <cell r="BP79">
            <v>9.6</v>
          </cell>
          <cell r="BX79">
            <v>9.5</v>
          </cell>
          <cell r="CF79">
            <v>9.1999999999999993</v>
          </cell>
          <cell r="CN79">
            <v>8.9</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82</v>
      </c>
      <c r="C2" s="182"/>
      <c r="D2" s="183"/>
    </row>
    <row r="3" spans="1:119" ht="18.75" customHeight="1" thickBot="1" x14ac:dyDescent="0.25">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20009006</v>
      </c>
      <c r="BO4" s="407"/>
      <c r="BP4" s="407"/>
      <c r="BQ4" s="407"/>
      <c r="BR4" s="407"/>
      <c r="BS4" s="407"/>
      <c r="BT4" s="407"/>
      <c r="BU4" s="408"/>
      <c r="BV4" s="406">
        <v>19755536</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4.2</v>
      </c>
      <c r="CU4" s="413"/>
      <c r="CV4" s="413"/>
      <c r="CW4" s="413"/>
      <c r="CX4" s="413"/>
      <c r="CY4" s="413"/>
      <c r="CZ4" s="413"/>
      <c r="DA4" s="414"/>
      <c r="DB4" s="412">
        <v>3.4</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19480722</v>
      </c>
      <c r="BO5" s="444"/>
      <c r="BP5" s="444"/>
      <c r="BQ5" s="444"/>
      <c r="BR5" s="444"/>
      <c r="BS5" s="444"/>
      <c r="BT5" s="444"/>
      <c r="BU5" s="445"/>
      <c r="BV5" s="443">
        <v>19318292</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94.6</v>
      </c>
      <c r="CU5" s="441"/>
      <c r="CV5" s="441"/>
      <c r="CW5" s="441"/>
      <c r="CX5" s="441"/>
      <c r="CY5" s="441"/>
      <c r="CZ5" s="441"/>
      <c r="DA5" s="442"/>
      <c r="DB5" s="440">
        <v>92.8</v>
      </c>
      <c r="DC5" s="441"/>
      <c r="DD5" s="441"/>
      <c r="DE5" s="441"/>
      <c r="DF5" s="441"/>
      <c r="DG5" s="441"/>
      <c r="DH5" s="441"/>
      <c r="DI5" s="442"/>
    </row>
    <row r="6" spans="1:119" ht="18.75" customHeight="1" x14ac:dyDescent="0.2">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528284</v>
      </c>
      <c r="BO6" s="444"/>
      <c r="BP6" s="444"/>
      <c r="BQ6" s="444"/>
      <c r="BR6" s="444"/>
      <c r="BS6" s="444"/>
      <c r="BT6" s="444"/>
      <c r="BU6" s="445"/>
      <c r="BV6" s="443">
        <v>437244</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95.6</v>
      </c>
      <c r="CU6" s="481"/>
      <c r="CV6" s="481"/>
      <c r="CW6" s="481"/>
      <c r="CX6" s="481"/>
      <c r="CY6" s="481"/>
      <c r="CZ6" s="481"/>
      <c r="DA6" s="482"/>
      <c r="DB6" s="480">
        <v>95.4</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106</v>
      </c>
      <c r="AV7" s="476"/>
      <c r="AW7" s="476"/>
      <c r="AX7" s="476"/>
      <c r="AY7" s="477" t="s">
        <v>107</v>
      </c>
      <c r="AZ7" s="478"/>
      <c r="BA7" s="478"/>
      <c r="BB7" s="478"/>
      <c r="BC7" s="478"/>
      <c r="BD7" s="478"/>
      <c r="BE7" s="478"/>
      <c r="BF7" s="478"/>
      <c r="BG7" s="478"/>
      <c r="BH7" s="478"/>
      <c r="BI7" s="478"/>
      <c r="BJ7" s="478"/>
      <c r="BK7" s="478"/>
      <c r="BL7" s="478"/>
      <c r="BM7" s="479"/>
      <c r="BN7" s="443">
        <v>62680</v>
      </c>
      <c r="BO7" s="444"/>
      <c r="BP7" s="444"/>
      <c r="BQ7" s="444"/>
      <c r="BR7" s="444"/>
      <c r="BS7" s="444"/>
      <c r="BT7" s="444"/>
      <c r="BU7" s="445"/>
      <c r="BV7" s="443">
        <v>43605</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11085459</v>
      </c>
      <c r="CU7" s="444"/>
      <c r="CV7" s="444"/>
      <c r="CW7" s="444"/>
      <c r="CX7" s="444"/>
      <c r="CY7" s="444"/>
      <c r="CZ7" s="444"/>
      <c r="DA7" s="445"/>
      <c r="DB7" s="443">
        <v>11585825</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465604</v>
      </c>
      <c r="BO8" s="444"/>
      <c r="BP8" s="444"/>
      <c r="BQ8" s="444"/>
      <c r="BR8" s="444"/>
      <c r="BS8" s="444"/>
      <c r="BT8" s="444"/>
      <c r="BU8" s="445"/>
      <c r="BV8" s="443">
        <v>393639</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0.28000000000000003</v>
      </c>
      <c r="CU8" s="484"/>
      <c r="CV8" s="484"/>
      <c r="CW8" s="484"/>
      <c r="CX8" s="484"/>
      <c r="CY8" s="484"/>
      <c r="CZ8" s="484"/>
      <c r="DA8" s="485"/>
      <c r="DB8" s="483">
        <v>0.28000000000000003</v>
      </c>
      <c r="DC8" s="484"/>
      <c r="DD8" s="484"/>
      <c r="DE8" s="484"/>
      <c r="DF8" s="484"/>
      <c r="DG8" s="484"/>
      <c r="DH8" s="484"/>
      <c r="DI8" s="485"/>
    </row>
    <row r="9" spans="1:119" ht="18.75" customHeight="1" thickBot="1" x14ac:dyDescent="0.25">
      <c r="A9" s="181"/>
      <c r="B9" s="437" t="s">
        <v>113</v>
      </c>
      <c r="C9" s="438"/>
      <c r="D9" s="438"/>
      <c r="E9" s="438"/>
      <c r="F9" s="438"/>
      <c r="G9" s="438"/>
      <c r="H9" s="438"/>
      <c r="I9" s="438"/>
      <c r="J9" s="438"/>
      <c r="K9" s="486"/>
      <c r="L9" s="487" t="s">
        <v>114</v>
      </c>
      <c r="M9" s="488"/>
      <c r="N9" s="488"/>
      <c r="O9" s="488"/>
      <c r="P9" s="488"/>
      <c r="Q9" s="489"/>
      <c r="R9" s="490">
        <v>28121</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117</v>
      </c>
      <c r="AV9" s="476"/>
      <c r="AW9" s="476"/>
      <c r="AX9" s="476"/>
      <c r="AY9" s="477" t="s">
        <v>118</v>
      </c>
      <c r="AZ9" s="478"/>
      <c r="BA9" s="478"/>
      <c r="BB9" s="478"/>
      <c r="BC9" s="478"/>
      <c r="BD9" s="478"/>
      <c r="BE9" s="478"/>
      <c r="BF9" s="478"/>
      <c r="BG9" s="478"/>
      <c r="BH9" s="478"/>
      <c r="BI9" s="478"/>
      <c r="BJ9" s="478"/>
      <c r="BK9" s="478"/>
      <c r="BL9" s="478"/>
      <c r="BM9" s="479"/>
      <c r="BN9" s="443">
        <v>71965</v>
      </c>
      <c r="BO9" s="444"/>
      <c r="BP9" s="444"/>
      <c r="BQ9" s="444"/>
      <c r="BR9" s="444"/>
      <c r="BS9" s="444"/>
      <c r="BT9" s="444"/>
      <c r="BU9" s="445"/>
      <c r="BV9" s="443">
        <v>263156</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17.8</v>
      </c>
      <c r="CU9" s="441"/>
      <c r="CV9" s="441"/>
      <c r="CW9" s="441"/>
      <c r="CX9" s="441"/>
      <c r="CY9" s="441"/>
      <c r="CZ9" s="441"/>
      <c r="DA9" s="442"/>
      <c r="DB9" s="440">
        <v>18.899999999999999</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120</v>
      </c>
      <c r="M10" s="473"/>
      <c r="N10" s="473"/>
      <c r="O10" s="473"/>
      <c r="P10" s="473"/>
      <c r="Q10" s="474"/>
      <c r="R10" s="494">
        <v>31105</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110</v>
      </c>
      <c r="AV10" s="476"/>
      <c r="AW10" s="476"/>
      <c r="AX10" s="476"/>
      <c r="AY10" s="477" t="s">
        <v>122</v>
      </c>
      <c r="AZ10" s="478"/>
      <c r="BA10" s="478"/>
      <c r="BB10" s="478"/>
      <c r="BC10" s="478"/>
      <c r="BD10" s="478"/>
      <c r="BE10" s="478"/>
      <c r="BF10" s="478"/>
      <c r="BG10" s="478"/>
      <c r="BH10" s="478"/>
      <c r="BI10" s="478"/>
      <c r="BJ10" s="478"/>
      <c r="BK10" s="478"/>
      <c r="BL10" s="478"/>
      <c r="BM10" s="479"/>
      <c r="BN10" s="443">
        <v>335139</v>
      </c>
      <c r="BO10" s="444"/>
      <c r="BP10" s="444"/>
      <c r="BQ10" s="444"/>
      <c r="BR10" s="444"/>
      <c r="BS10" s="444"/>
      <c r="BT10" s="444"/>
      <c r="BU10" s="445"/>
      <c r="BV10" s="443">
        <v>345775</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110</v>
      </c>
      <c r="AV11" s="476"/>
      <c r="AW11" s="476"/>
      <c r="AX11" s="476"/>
      <c r="AY11" s="477" t="s">
        <v>127</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130</v>
      </c>
      <c r="DC11" s="484"/>
      <c r="DD11" s="484"/>
      <c r="DE11" s="484"/>
      <c r="DF11" s="484"/>
      <c r="DG11" s="484"/>
      <c r="DH11" s="484"/>
      <c r="DI11" s="485"/>
    </row>
    <row r="12" spans="1:119" ht="18.75" customHeight="1" x14ac:dyDescent="0.2">
      <c r="A12" s="181"/>
      <c r="B12" s="503" t="s">
        <v>131</v>
      </c>
      <c r="C12" s="504"/>
      <c r="D12" s="504"/>
      <c r="E12" s="504"/>
      <c r="F12" s="504"/>
      <c r="G12" s="504"/>
      <c r="H12" s="504"/>
      <c r="I12" s="504"/>
      <c r="J12" s="504"/>
      <c r="K12" s="505"/>
      <c r="L12" s="512" t="s">
        <v>132</v>
      </c>
      <c r="M12" s="513"/>
      <c r="N12" s="513"/>
      <c r="O12" s="513"/>
      <c r="P12" s="513"/>
      <c r="Q12" s="514"/>
      <c r="R12" s="515">
        <v>27941</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95</v>
      </c>
      <c r="AV12" s="476"/>
      <c r="AW12" s="476"/>
      <c r="AX12" s="476"/>
      <c r="AY12" s="477" t="s">
        <v>136</v>
      </c>
      <c r="AZ12" s="478"/>
      <c r="BA12" s="478"/>
      <c r="BB12" s="478"/>
      <c r="BC12" s="478"/>
      <c r="BD12" s="478"/>
      <c r="BE12" s="478"/>
      <c r="BF12" s="478"/>
      <c r="BG12" s="478"/>
      <c r="BH12" s="478"/>
      <c r="BI12" s="478"/>
      <c r="BJ12" s="478"/>
      <c r="BK12" s="478"/>
      <c r="BL12" s="478"/>
      <c r="BM12" s="479"/>
      <c r="BN12" s="443">
        <v>330000</v>
      </c>
      <c r="BO12" s="444"/>
      <c r="BP12" s="444"/>
      <c r="BQ12" s="444"/>
      <c r="BR12" s="444"/>
      <c r="BS12" s="444"/>
      <c r="BT12" s="444"/>
      <c r="BU12" s="445"/>
      <c r="BV12" s="443">
        <v>0</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129</v>
      </c>
      <c r="CU12" s="484"/>
      <c r="CV12" s="484"/>
      <c r="CW12" s="484"/>
      <c r="CX12" s="484"/>
      <c r="CY12" s="484"/>
      <c r="CZ12" s="484"/>
      <c r="DA12" s="485"/>
      <c r="DB12" s="483" t="s">
        <v>138</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139</v>
      </c>
      <c r="N13" s="535"/>
      <c r="O13" s="535"/>
      <c r="P13" s="535"/>
      <c r="Q13" s="536"/>
      <c r="R13" s="527">
        <v>27644</v>
      </c>
      <c r="S13" s="528"/>
      <c r="T13" s="528"/>
      <c r="U13" s="528"/>
      <c r="V13" s="529"/>
      <c r="W13" s="459" t="s">
        <v>140</v>
      </c>
      <c r="X13" s="460"/>
      <c r="Y13" s="460"/>
      <c r="Z13" s="460"/>
      <c r="AA13" s="460"/>
      <c r="AB13" s="450"/>
      <c r="AC13" s="494">
        <v>917</v>
      </c>
      <c r="AD13" s="495"/>
      <c r="AE13" s="495"/>
      <c r="AF13" s="495"/>
      <c r="AG13" s="537"/>
      <c r="AH13" s="494">
        <v>1204</v>
      </c>
      <c r="AI13" s="495"/>
      <c r="AJ13" s="495"/>
      <c r="AK13" s="495"/>
      <c r="AL13" s="496"/>
      <c r="AM13" s="472" t="s">
        <v>141</v>
      </c>
      <c r="AN13" s="473"/>
      <c r="AO13" s="473"/>
      <c r="AP13" s="473"/>
      <c r="AQ13" s="473"/>
      <c r="AR13" s="473"/>
      <c r="AS13" s="473"/>
      <c r="AT13" s="474"/>
      <c r="AU13" s="475" t="s">
        <v>110</v>
      </c>
      <c r="AV13" s="476"/>
      <c r="AW13" s="476"/>
      <c r="AX13" s="476"/>
      <c r="AY13" s="477" t="s">
        <v>142</v>
      </c>
      <c r="AZ13" s="478"/>
      <c r="BA13" s="478"/>
      <c r="BB13" s="478"/>
      <c r="BC13" s="478"/>
      <c r="BD13" s="478"/>
      <c r="BE13" s="478"/>
      <c r="BF13" s="478"/>
      <c r="BG13" s="478"/>
      <c r="BH13" s="478"/>
      <c r="BI13" s="478"/>
      <c r="BJ13" s="478"/>
      <c r="BK13" s="478"/>
      <c r="BL13" s="478"/>
      <c r="BM13" s="479"/>
      <c r="BN13" s="443">
        <v>77104</v>
      </c>
      <c r="BO13" s="444"/>
      <c r="BP13" s="444"/>
      <c r="BQ13" s="444"/>
      <c r="BR13" s="444"/>
      <c r="BS13" s="444"/>
      <c r="BT13" s="444"/>
      <c r="BU13" s="445"/>
      <c r="BV13" s="443">
        <v>608931</v>
      </c>
      <c r="BW13" s="444"/>
      <c r="BX13" s="444"/>
      <c r="BY13" s="444"/>
      <c r="BZ13" s="444"/>
      <c r="CA13" s="444"/>
      <c r="CB13" s="444"/>
      <c r="CC13" s="445"/>
      <c r="CD13" s="446" t="s">
        <v>143</v>
      </c>
      <c r="CE13" s="447"/>
      <c r="CF13" s="447"/>
      <c r="CG13" s="447"/>
      <c r="CH13" s="447"/>
      <c r="CI13" s="447"/>
      <c r="CJ13" s="447"/>
      <c r="CK13" s="447"/>
      <c r="CL13" s="447"/>
      <c r="CM13" s="447"/>
      <c r="CN13" s="447"/>
      <c r="CO13" s="447"/>
      <c r="CP13" s="447"/>
      <c r="CQ13" s="447"/>
      <c r="CR13" s="447"/>
      <c r="CS13" s="448"/>
      <c r="CT13" s="440">
        <v>11</v>
      </c>
      <c r="CU13" s="441"/>
      <c r="CV13" s="441"/>
      <c r="CW13" s="441"/>
      <c r="CX13" s="441"/>
      <c r="CY13" s="441"/>
      <c r="CZ13" s="441"/>
      <c r="DA13" s="442"/>
      <c r="DB13" s="440">
        <v>12.7</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144</v>
      </c>
      <c r="M14" s="525"/>
      <c r="N14" s="525"/>
      <c r="O14" s="525"/>
      <c r="P14" s="525"/>
      <c r="Q14" s="526"/>
      <c r="R14" s="527">
        <v>28590</v>
      </c>
      <c r="S14" s="528"/>
      <c r="T14" s="528"/>
      <c r="U14" s="528"/>
      <c r="V14" s="529"/>
      <c r="W14" s="433"/>
      <c r="X14" s="434"/>
      <c r="Y14" s="434"/>
      <c r="Z14" s="434"/>
      <c r="AA14" s="434"/>
      <c r="AB14" s="423"/>
      <c r="AC14" s="530">
        <v>7.6</v>
      </c>
      <c r="AD14" s="531"/>
      <c r="AE14" s="531"/>
      <c r="AF14" s="531"/>
      <c r="AG14" s="532"/>
      <c r="AH14" s="530">
        <v>8.9</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145</v>
      </c>
      <c r="CE14" s="539"/>
      <c r="CF14" s="539"/>
      <c r="CG14" s="539"/>
      <c r="CH14" s="539"/>
      <c r="CI14" s="539"/>
      <c r="CJ14" s="539"/>
      <c r="CK14" s="539"/>
      <c r="CL14" s="539"/>
      <c r="CM14" s="539"/>
      <c r="CN14" s="539"/>
      <c r="CO14" s="539"/>
      <c r="CP14" s="539"/>
      <c r="CQ14" s="539"/>
      <c r="CR14" s="539"/>
      <c r="CS14" s="540"/>
      <c r="CT14" s="541">
        <v>84.2</v>
      </c>
      <c r="CU14" s="542"/>
      <c r="CV14" s="542"/>
      <c r="CW14" s="542"/>
      <c r="CX14" s="542"/>
      <c r="CY14" s="542"/>
      <c r="CZ14" s="542"/>
      <c r="DA14" s="543"/>
      <c r="DB14" s="541">
        <v>86.1</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146</v>
      </c>
      <c r="N15" s="535"/>
      <c r="O15" s="535"/>
      <c r="P15" s="535"/>
      <c r="Q15" s="536"/>
      <c r="R15" s="527">
        <v>28327</v>
      </c>
      <c r="S15" s="528"/>
      <c r="T15" s="528"/>
      <c r="U15" s="528"/>
      <c r="V15" s="529"/>
      <c r="W15" s="459" t="s">
        <v>147</v>
      </c>
      <c r="X15" s="460"/>
      <c r="Y15" s="460"/>
      <c r="Z15" s="460"/>
      <c r="AA15" s="460"/>
      <c r="AB15" s="450"/>
      <c r="AC15" s="494">
        <v>2679</v>
      </c>
      <c r="AD15" s="495"/>
      <c r="AE15" s="495"/>
      <c r="AF15" s="495"/>
      <c r="AG15" s="537"/>
      <c r="AH15" s="494">
        <v>3057</v>
      </c>
      <c r="AI15" s="495"/>
      <c r="AJ15" s="495"/>
      <c r="AK15" s="495"/>
      <c r="AL15" s="496"/>
      <c r="AM15" s="472"/>
      <c r="AN15" s="473"/>
      <c r="AO15" s="473"/>
      <c r="AP15" s="473"/>
      <c r="AQ15" s="473"/>
      <c r="AR15" s="473"/>
      <c r="AS15" s="473"/>
      <c r="AT15" s="474"/>
      <c r="AU15" s="475"/>
      <c r="AV15" s="476"/>
      <c r="AW15" s="476"/>
      <c r="AX15" s="476"/>
      <c r="AY15" s="403" t="s">
        <v>148</v>
      </c>
      <c r="AZ15" s="404"/>
      <c r="BA15" s="404"/>
      <c r="BB15" s="404"/>
      <c r="BC15" s="404"/>
      <c r="BD15" s="404"/>
      <c r="BE15" s="404"/>
      <c r="BF15" s="404"/>
      <c r="BG15" s="404"/>
      <c r="BH15" s="404"/>
      <c r="BI15" s="404"/>
      <c r="BJ15" s="404"/>
      <c r="BK15" s="404"/>
      <c r="BL15" s="404"/>
      <c r="BM15" s="405"/>
      <c r="BN15" s="406">
        <v>2830091</v>
      </c>
      <c r="BO15" s="407"/>
      <c r="BP15" s="407"/>
      <c r="BQ15" s="407"/>
      <c r="BR15" s="407"/>
      <c r="BS15" s="407"/>
      <c r="BT15" s="407"/>
      <c r="BU15" s="408"/>
      <c r="BV15" s="406">
        <v>2788652</v>
      </c>
      <c r="BW15" s="407"/>
      <c r="BX15" s="407"/>
      <c r="BY15" s="407"/>
      <c r="BZ15" s="407"/>
      <c r="CA15" s="407"/>
      <c r="CB15" s="407"/>
      <c r="CC15" s="408"/>
      <c r="CD15" s="544" t="s">
        <v>149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150</v>
      </c>
      <c r="M16" s="547"/>
      <c r="N16" s="547"/>
      <c r="O16" s="547"/>
      <c r="P16" s="547"/>
      <c r="Q16" s="548"/>
      <c r="R16" s="549" t="s">
        <v>151</v>
      </c>
      <c r="S16" s="550"/>
      <c r="T16" s="550"/>
      <c r="U16" s="550"/>
      <c r="V16" s="551"/>
      <c r="W16" s="433"/>
      <c r="X16" s="434"/>
      <c r="Y16" s="434"/>
      <c r="Z16" s="434"/>
      <c r="AA16" s="434"/>
      <c r="AB16" s="423"/>
      <c r="AC16" s="530">
        <v>22.1</v>
      </c>
      <c r="AD16" s="531"/>
      <c r="AE16" s="531"/>
      <c r="AF16" s="531"/>
      <c r="AG16" s="532"/>
      <c r="AH16" s="530">
        <v>22.7</v>
      </c>
      <c r="AI16" s="531"/>
      <c r="AJ16" s="531"/>
      <c r="AK16" s="531"/>
      <c r="AL16" s="533"/>
      <c r="AM16" s="472"/>
      <c r="AN16" s="473"/>
      <c r="AO16" s="473"/>
      <c r="AP16" s="473"/>
      <c r="AQ16" s="473"/>
      <c r="AR16" s="473"/>
      <c r="AS16" s="473"/>
      <c r="AT16" s="474"/>
      <c r="AU16" s="475"/>
      <c r="AV16" s="476"/>
      <c r="AW16" s="476"/>
      <c r="AX16" s="476"/>
      <c r="AY16" s="477" t="s">
        <v>152</v>
      </c>
      <c r="AZ16" s="478"/>
      <c r="BA16" s="478"/>
      <c r="BB16" s="478"/>
      <c r="BC16" s="478"/>
      <c r="BD16" s="478"/>
      <c r="BE16" s="478"/>
      <c r="BF16" s="478"/>
      <c r="BG16" s="478"/>
      <c r="BH16" s="478"/>
      <c r="BI16" s="478"/>
      <c r="BJ16" s="478"/>
      <c r="BK16" s="478"/>
      <c r="BL16" s="478"/>
      <c r="BM16" s="479"/>
      <c r="BN16" s="443">
        <v>10290114</v>
      </c>
      <c r="BO16" s="444"/>
      <c r="BP16" s="444"/>
      <c r="BQ16" s="444"/>
      <c r="BR16" s="444"/>
      <c r="BS16" s="444"/>
      <c r="BT16" s="444"/>
      <c r="BU16" s="445"/>
      <c r="BV16" s="443">
        <v>10427170</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153</v>
      </c>
      <c r="N17" s="555"/>
      <c r="O17" s="555"/>
      <c r="P17" s="555"/>
      <c r="Q17" s="556"/>
      <c r="R17" s="549" t="s">
        <v>154</v>
      </c>
      <c r="S17" s="550"/>
      <c r="T17" s="550"/>
      <c r="U17" s="550"/>
      <c r="V17" s="551"/>
      <c r="W17" s="459" t="s">
        <v>155</v>
      </c>
      <c r="X17" s="460"/>
      <c r="Y17" s="460"/>
      <c r="Z17" s="460"/>
      <c r="AA17" s="460"/>
      <c r="AB17" s="450"/>
      <c r="AC17" s="494">
        <v>8504</v>
      </c>
      <c r="AD17" s="495"/>
      <c r="AE17" s="495"/>
      <c r="AF17" s="495"/>
      <c r="AG17" s="537"/>
      <c r="AH17" s="494">
        <v>9230</v>
      </c>
      <c r="AI17" s="495"/>
      <c r="AJ17" s="495"/>
      <c r="AK17" s="495"/>
      <c r="AL17" s="496"/>
      <c r="AM17" s="472"/>
      <c r="AN17" s="473"/>
      <c r="AO17" s="473"/>
      <c r="AP17" s="473"/>
      <c r="AQ17" s="473"/>
      <c r="AR17" s="473"/>
      <c r="AS17" s="473"/>
      <c r="AT17" s="474"/>
      <c r="AU17" s="475"/>
      <c r="AV17" s="476"/>
      <c r="AW17" s="476"/>
      <c r="AX17" s="476"/>
      <c r="AY17" s="477" t="s">
        <v>156</v>
      </c>
      <c r="AZ17" s="478"/>
      <c r="BA17" s="478"/>
      <c r="BB17" s="478"/>
      <c r="BC17" s="478"/>
      <c r="BD17" s="478"/>
      <c r="BE17" s="478"/>
      <c r="BF17" s="478"/>
      <c r="BG17" s="478"/>
      <c r="BH17" s="478"/>
      <c r="BI17" s="478"/>
      <c r="BJ17" s="478"/>
      <c r="BK17" s="478"/>
      <c r="BL17" s="478"/>
      <c r="BM17" s="479"/>
      <c r="BN17" s="443">
        <v>3508123</v>
      </c>
      <c r="BO17" s="444"/>
      <c r="BP17" s="444"/>
      <c r="BQ17" s="444"/>
      <c r="BR17" s="444"/>
      <c r="BS17" s="444"/>
      <c r="BT17" s="444"/>
      <c r="BU17" s="445"/>
      <c r="BV17" s="443">
        <v>3460962</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157</v>
      </c>
      <c r="C18" s="486"/>
      <c r="D18" s="486"/>
      <c r="E18" s="566"/>
      <c r="F18" s="566"/>
      <c r="G18" s="566"/>
      <c r="H18" s="566"/>
      <c r="I18" s="566"/>
      <c r="J18" s="566"/>
      <c r="K18" s="566"/>
      <c r="L18" s="567">
        <v>247.5</v>
      </c>
      <c r="M18" s="567"/>
      <c r="N18" s="567"/>
      <c r="O18" s="567"/>
      <c r="P18" s="567"/>
      <c r="Q18" s="567"/>
      <c r="R18" s="568"/>
      <c r="S18" s="568"/>
      <c r="T18" s="568"/>
      <c r="U18" s="568"/>
      <c r="V18" s="569"/>
      <c r="W18" s="461"/>
      <c r="X18" s="462"/>
      <c r="Y18" s="462"/>
      <c r="Z18" s="462"/>
      <c r="AA18" s="462"/>
      <c r="AB18" s="453"/>
      <c r="AC18" s="570">
        <v>70.3</v>
      </c>
      <c r="AD18" s="571"/>
      <c r="AE18" s="571"/>
      <c r="AF18" s="571"/>
      <c r="AG18" s="572"/>
      <c r="AH18" s="570">
        <v>68.400000000000006</v>
      </c>
      <c r="AI18" s="571"/>
      <c r="AJ18" s="571"/>
      <c r="AK18" s="571"/>
      <c r="AL18" s="573"/>
      <c r="AM18" s="472"/>
      <c r="AN18" s="473"/>
      <c r="AO18" s="473"/>
      <c r="AP18" s="473"/>
      <c r="AQ18" s="473"/>
      <c r="AR18" s="473"/>
      <c r="AS18" s="473"/>
      <c r="AT18" s="474"/>
      <c r="AU18" s="475"/>
      <c r="AV18" s="476"/>
      <c r="AW18" s="476"/>
      <c r="AX18" s="476"/>
      <c r="AY18" s="477" t="s">
        <v>158</v>
      </c>
      <c r="AZ18" s="478"/>
      <c r="BA18" s="478"/>
      <c r="BB18" s="478"/>
      <c r="BC18" s="478"/>
      <c r="BD18" s="478"/>
      <c r="BE18" s="478"/>
      <c r="BF18" s="478"/>
      <c r="BG18" s="478"/>
      <c r="BH18" s="478"/>
      <c r="BI18" s="478"/>
      <c r="BJ18" s="478"/>
      <c r="BK18" s="478"/>
      <c r="BL18" s="478"/>
      <c r="BM18" s="479"/>
      <c r="BN18" s="443">
        <v>10587168</v>
      </c>
      <c r="BO18" s="444"/>
      <c r="BP18" s="444"/>
      <c r="BQ18" s="444"/>
      <c r="BR18" s="444"/>
      <c r="BS18" s="444"/>
      <c r="BT18" s="444"/>
      <c r="BU18" s="445"/>
      <c r="BV18" s="443">
        <v>10818075</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159</v>
      </c>
      <c r="C19" s="486"/>
      <c r="D19" s="486"/>
      <c r="E19" s="566"/>
      <c r="F19" s="566"/>
      <c r="G19" s="566"/>
      <c r="H19" s="566"/>
      <c r="I19" s="566"/>
      <c r="J19" s="566"/>
      <c r="K19" s="566"/>
      <c r="L19" s="574">
        <v>114</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160</v>
      </c>
      <c r="AZ19" s="478"/>
      <c r="BA19" s="478"/>
      <c r="BB19" s="478"/>
      <c r="BC19" s="478"/>
      <c r="BD19" s="478"/>
      <c r="BE19" s="478"/>
      <c r="BF19" s="478"/>
      <c r="BG19" s="478"/>
      <c r="BH19" s="478"/>
      <c r="BI19" s="478"/>
      <c r="BJ19" s="478"/>
      <c r="BK19" s="478"/>
      <c r="BL19" s="478"/>
      <c r="BM19" s="479"/>
      <c r="BN19" s="443">
        <v>13826251</v>
      </c>
      <c r="BO19" s="444"/>
      <c r="BP19" s="444"/>
      <c r="BQ19" s="444"/>
      <c r="BR19" s="444"/>
      <c r="BS19" s="444"/>
      <c r="BT19" s="444"/>
      <c r="BU19" s="445"/>
      <c r="BV19" s="443">
        <v>13629176</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161</v>
      </c>
      <c r="C20" s="486"/>
      <c r="D20" s="486"/>
      <c r="E20" s="566"/>
      <c r="F20" s="566"/>
      <c r="G20" s="566"/>
      <c r="H20" s="566"/>
      <c r="I20" s="566"/>
      <c r="J20" s="566"/>
      <c r="K20" s="566"/>
      <c r="L20" s="574">
        <v>10852</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163</v>
      </c>
      <c r="C22" s="587"/>
      <c r="D22" s="588"/>
      <c r="E22" s="455" t="s">
        <v>1</v>
      </c>
      <c r="F22" s="460"/>
      <c r="G22" s="460"/>
      <c r="H22" s="460"/>
      <c r="I22" s="460"/>
      <c r="J22" s="460"/>
      <c r="K22" s="450"/>
      <c r="L22" s="455" t="s">
        <v>164</v>
      </c>
      <c r="M22" s="460"/>
      <c r="N22" s="460"/>
      <c r="O22" s="460"/>
      <c r="P22" s="450"/>
      <c r="Q22" s="618" t="s">
        <v>165</v>
      </c>
      <c r="R22" s="619"/>
      <c r="S22" s="619"/>
      <c r="T22" s="619"/>
      <c r="U22" s="619"/>
      <c r="V22" s="620"/>
      <c r="W22" s="586" t="s">
        <v>166</v>
      </c>
      <c r="X22" s="587"/>
      <c r="Y22" s="588"/>
      <c r="Z22" s="455" t="s">
        <v>1</v>
      </c>
      <c r="AA22" s="460"/>
      <c r="AB22" s="460"/>
      <c r="AC22" s="460"/>
      <c r="AD22" s="460"/>
      <c r="AE22" s="460"/>
      <c r="AF22" s="460"/>
      <c r="AG22" s="450"/>
      <c r="AH22" s="624" t="s">
        <v>167</v>
      </c>
      <c r="AI22" s="460"/>
      <c r="AJ22" s="460"/>
      <c r="AK22" s="460"/>
      <c r="AL22" s="450"/>
      <c r="AM22" s="624" t="s">
        <v>168</v>
      </c>
      <c r="AN22" s="625"/>
      <c r="AO22" s="625"/>
      <c r="AP22" s="625"/>
      <c r="AQ22" s="625"/>
      <c r="AR22" s="626"/>
      <c r="AS22" s="618" t="s">
        <v>165</v>
      </c>
      <c r="AT22" s="619"/>
      <c r="AU22" s="619"/>
      <c r="AV22" s="619"/>
      <c r="AW22" s="619"/>
      <c r="AX22" s="630"/>
      <c r="AY22" s="403" t="s">
        <v>169</v>
      </c>
      <c r="AZ22" s="404"/>
      <c r="BA22" s="404"/>
      <c r="BB22" s="404"/>
      <c r="BC22" s="404"/>
      <c r="BD22" s="404"/>
      <c r="BE22" s="404"/>
      <c r="BF22" s="404"/>
      <c r="BG22" s="404"/>
      <c r="BH22" s="404"/>
      <c r="BI22" s="404"/>
      <c r="BJ22" s="404"/>
      <c r="BK22" s="404"/>
      <c r="BL22" s="404"/>
      <c r="BM22" s="405"/>
      <c r="BN22" s="406">
        <v>22939459</v>
      </c>
      <c r="BO22" s="407"/>
      <c r="BP22" s="407"/>
      <c r="BQ22" s="407"/>
      <c r="BR22" s="407"/>
      <c r="BS22" s="407"/>
      <c r="BT22" s="407"/>
      <c r="BU22" s="408"/>
      <c r="BV22" s="406">
        <v>23422504</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170</v>
      </c>
      <c r="AZ23" s="478"/>
      <c r="BA23" s="478"/>
      <c r="BB23" s="478"/>
      <c r="BC23" s="478"/>
      <c r="BD23" s="478"/>
      <c r="BE23" s="478"/>
      <c r="BF23" s="478"/>
      <c r="BG23" s="478"/>
      <c r="BH23" s="478"/>
      <c r="BI23" s="478"/>
      <c r="BJ23" s="478"/>
      <c r="BK23" s="478"/>
      <c r="BL23" s="478"/>
      <c r="BM23" s="479"/>
      <c r="BN23" s="443">
        <v>15296810</v>
      </c>
      <c r="BO23" s="444"/>
      <c r="BP23" s="444"/>
      <c r="BQ23" s="444"/>
      <c r="BR23" s="444"/>
      <c r="BS23" s="444"/>
      <c r="BT23" s="444"/>
      <c r="BU23" s="445"/>
      <c r="BV23" s="443">
        <v>15125833</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171</v>
      </c>
      <c r="F24" s="473"/>
      <c r="G24" s="473"/>
      <c r="H24" s="473"/>
      <c r="I24" s="473"/>
      <c r="J24" s="473"/>
      <c r="K24" s="474"/>
      <c r="L24" s="494">
        <v>1</v>
      </c>
      <c r="M24" s="495"/>
      <c r="N24" s="495"/>
      <c r="O24" s="495"/>
      <c r="P24" s="537"/>
      <c r="Q24" s="494">
        <v>6970</v>
      </c>
      <c r="R24" s="495"/>
      <c r="S24" s="495"/>
      <c r="T24" s="495"/>
      <c r="U24" s="495"/>
      <c r="V24" s="537"/>
      <c r="W24" s="589"/>
      <c r="X24" s="590"/>
      <c r="Y24" s="591"/>
      <c r="Z24" s="493" t="s">
        <v>172</v>
      </c>
      <c r="AA24" s="473"/>
      <c r="AB24" s="473"/>
      <c r="AC24" s="473"/>
      <c r="AD24" s="473"/>
      <c r="AE24" s="473"/>
      <c r="AF24" s="473"/>
      <c r="AG24" s="474"/>
      <c r="AH24" s="494">
        <v>325</v>
      </c>
      <c r="AI24" s="495"/>
      <c r="AJ24" s="495"/>
      <c r="AK24" s="495"/>
      <c r="AL24" s="537"/>
      <c r="AM24" s="494">
        <v>1053000</v>
      </c>
      <c r="AN24" s="495"/>
      <c r="AO24" s="495"/>
      <c r="AP24" s="495"/>
      <c r="AQ24" s="495"/>
      <c r="AR24" s="537"/>
      <c r="AS24" s="494">
        <v>3240</v>
      </c>
      <c r="AT24" s="495"/>
      <c r="AU24" s="495"/>
      <c r="AV24" s="495"/>
      <c r="AW24" s="495"/>
      <c r="AX24" s="496"/>
      <c r="AY24" s="559" t="s">
        <v>173</v>
      </c>
      <c r="AZ24" s="560"/>
      <c r="BA24" s="560"/>
      <c r="BB24" s="560"/>
      <c r="BC24" s="560"/>
      <c r="BD24" s="560"/>
      <c r="BE24" s="560"/>
      <c r="BF24" s="560"/>
      <c r="BG24" s="560"/>
      <c r="BH24" s="560"/>
      <c r="BI24" s="560"/>
      <c r="BJ24" s="560"/>
      <c r="BK24" s="560"/>
      <c r="BL24" s="560"/>
      <c r="BM24" s="561"/>
      <c r="BN24" s="443">
        <v>16393222</v>
      </c>
      <c r="BO24" s="444"/>
      <c r="BP24" s="444"/>
      <c r="BQ24" s="444"/>
      <c r="BR24" s="444"/>
      <c r="BS24" s="444"/>
      <c r="BT24" s="444"/>
      <c r="BU24" s="445"/>
      <c r="BV24" s="443">
        <v>16286082</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174</v>
      </c>
      <c r="F25" s="473"/>
      <c r="G25" s="473"/>
      <c r="H25" s="473"/>
      <c r="I25" s="473"/>
      <c r="J25" s="473"/>
      <c r="K25" s="474"/>
      <c r="L25" s="494">
        <v>1</v>
      </c>
      <c r="M25" s="495"/>
      <c r="N25" s="495"/>
      <c r="O25" s="495"/>
      <c r="P25" s="537"/>
      <c r="Q25" s="494">
        <v>6120</v>
      </c>
      <c r="R25" s="495"/>
      <c r="S25" s="495"/>
      <c r="T25" s="495"/>
      <c r="U25" s="495"/>
      <c r="V25" s="537"/>
      <c r="W25" s="589"/>
      <c r="X25" s="590"/>
      <c r="Y25" s="591"/>
      <c r="Z25" s="493" t="s">
        <v>175</v>
      </c>
      <c r="AA25" s="473"/>
      <c r="AB25" s="473"/>
      <c r="AC25" s="473"/>
      <c r="AD25" s="473"/>
      <c r="AE25" s="473"/>
      <c r="AF25" s="473"/>
      <c r="AG25" s="474"/>
      <c r="AH25" s="494" t="s">
        <v>130</v>
      </c>
      <c r="AI25" s="495"/>
      <c r="AJ25" s="495"/>
      <c r="AK25" s="495"/>
      <c r="AL25" s="537"/>
      <c r="AM25" s="494" t="s">
        <v>130</v>
      </c>
      <c r="AN25" s="495"/>
      <c r="AO25" s="495"/>
      <c r="AP25" s="495"/>
      <c r="AQ25" s="495"/>
      <c r="AR25" s="537"/>
      <c r="AS25" s="494" t="s">
        <v>176</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2467117</v>
      </c>
      <c r="BO25" s="407"/>
      <c r="BP25" s="407"/>
      <c r="BQ25" s="407"/>
      <c r="BR25" s="407"/>
      <c r="BS25" s="407"/>
      <c r="BT25" s="407"/>
      <c r="BU25" s="408"/>
      <c r="BV25" s="406">
        <v>947445</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178</v>
      </c>
      <c r="F26" s="473"/>
      <c r="G26" s="473"/>
      <c r="H26" s="473"/>
      <c r="I26" s="473"/>
      <c r="J26" s="473"/>
      <c r="K26" s="474"/>
      <c r="L26" s="494">
        <v>1</v>
      </c>
      <c r="M26" s="495"/>
      <c r="N26" s="495"/>
      <c r="O26" s="495"/>
      <c r="P26" s="537"/>
      <c r="Q26" s="494">
        <v>5130</v>
      </c>
      <c r="R26" s="495"/>
      <c r="S26" s="495"/>
      <c r="T26" s="495"/>
      <c r="U26" s="495"/>
      <c r="V26" s="537"/>
      <c r="W26" s="589"/>
      <c r="X26" s="590"/>
      <c r="Y26" s="591"/>
      <c r="Z26" s="493" t="s">
        <v>179</v>
      </c>
      <c r="AA26" s="595"/>
      <c r="AB26" s="595"/>
      <c r="AC26" s="595"/>
      <c r="AD26" s="595"/>
      <c r="AE26" s="595"/>
      <c r="AF26" s="595"/>
      <c r="AG26" s="596"/>
      <c r="AH26" s="494">
        <v>22</v>
      </c>
      <c r="AI26" s="495"/>
      <c r="AJ26" s="495"/>
      <c r="AK26" s="495"/>
      <c r="AL26" s="537"/>
      <c r="AM26" s="494">
        <v>63536</v>
      </c>
      <c r="AN26" s="495"/>
      <c r="AO26" s="495"/>
      <c r="AP26" s="495"/>
      <c r="AQ26" s="495"/>
      <c r="AR26" s="537"/>
      <c r="AS26" s="494">
        <v>2888</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t="s">
        <v>138</v>
      </c>
      <c r="BO26" s="444"/>
      <c r="BP26" s="444"/>
      <c r="BQ26" s="444"/>
      <c r="BR26" s="444"/>
      <c r="BS26" s="444"/>
      <c r="BT26" s="444"/>
      <c r="BU26" s="445"/>
      <c r="BV26" s="443" t="s">
        <v>130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181</v>
      </c>
      <c r="F27" s="473"/>
      <c r="G27" s="473"/>
      <c r="H27" s="473"/>
      <c r="I27" s="473"/>
      <c r="J27" s="473"/>
      <c r="K27" s="474"/>
      <c r="L27" s="494">
        <v>1</v>
      </c>
      <c r="M27" s="495"/>
      <c r="N27" s="495"/>
      <c r="O27" s="495"/>
      <c r="P27" s="537"/>
      <c r="Q27" s="494">
        <v>4300</v>
      </c>
      <c r="R27" s="495"/>
      <c r="S27" s="495"/>
      <c r="T27" s="495"/>
      <c r="U27" s="495"/>
      <c r="V27" s="537"/>
      <c r="W27" s="589"/>
      <c r="X27" s="590"/>
      <c r="Y27" s="591"/>
      <c r="Z27" s="493" t="s">
        <v>182</v>
      </c>
      <c r="AA27" s="473"/>
      <c r="AB27" s="473"/>
      <c r="AC27" s="473"/>
      <c r="AD27" s="473"/>
      <c r="AE27" s="473"/>
      <c r="AF27" s="473"/>
      <c r="AG27" s="474"/>
      <c r="AH27" s="494">
        <v>13</v>
      </c>
      <c r="AI27" s="495"/>
      <c r="AJ27" s="495"/>
      <c r="AK27" s="495"/>
      <c r="AL27" s="537"/>
      <c r="AM27" s="494">
        <v>46208</v>
      </c>
      <c r="AN27" s="495"/>
      <c r="AO27" s="495"/>
      <c r="AP27" s="495"/>
      <c r="AQ27" s="495"/>
      <c r="AR27" s="537"/>
      <c r="AS27" s="494">
        <v>3554</v>
      </c>
      <c r="AT27" s="495"/>
      <c r="AU27" s="495"/>
      <c r="AV27" s="495"/>
      <c r="AW27" s="495"/>
      <c r="AX27" s="496"/>
      <c r="AY27" s="538" t="s">
        <v>183</v>
      </c>
      <c r="AZ27" s="539"/>
      <c r="BA27" s="539"/>
      <c r="BB27" s="539"/>
      <c r="BC27" s="539"/>
      <c r="BD27" s="539"/>
      <c r="BE27" s="539"/>
      <c r="BF27" s="539"/>
      <c r="BG27" s="539"/>
      <c r="BH27" s="539"/>
      <c r="BI27" s="539"/>
      <c r="BJ27" s="539"/>
      <c r="BK27" s="539"/>
      <c r="BL27" s="539"/>
      <c r="BM27" s="540"/>
      <c r="BN27" s="562" t="s">
        <v>130</v>
      </c>
      <c r="BO27" s="563"/>
      <c r="BP27" s="563"/>
      <c r="BQ27" s="563"/>
      <c r="BR27" s="563"/>
      <c r="BS27" s="563"/>
      <c r="BT27" s="563"/>
      <c r="BU27" s="564"/>
      <c r="BV27" s="562" t="s">
        <v>138</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184</v>
      </c>
      <c r="F28" s="473"/>
      <c r="G28" s="473"/>
      <c r="H28" s="473"/>
      <c r="I28" s="473"/>
      <c r="J28" s="473"/>
      <c r="K28" s="474"/>
      <c r="L28" s="494">
        <v>1</v>
      </c>
      <c r="M28" s="495"/>
      <c r="N28" s="495"/>
      <c r="O28" s="495"/>
      <c r="P28" s="537"/>
      <c r="Q28" s="494">
        <v>3600</v>
      </c>
      <c r="R28" s="495"/>
      <c r="S28" s="495"/>
      <c r="T28" s="495"/>
      <c r="U28" s="495"/>
      <c r="V28" s="537"/>
      <c r="W28" s="589"/>
      <c r="X28" s="590"/>
      <c r="Y28" s="591"/>
      <c r="Z28" s="493" t="s">
        <v>185</v>
      </c>
      <c r="AA28" s="473"/>
      <c r="AB28" s="473"/>
      <c r="AC28" s="473"/>
      <c r="AD28" s="473"/>
      <c r="AE28" s="473"/>
      <c r="AF28" s="473"/>
      <c r="AG28" s="474"/>
      <c r="AH28" s="494" t="s">
        <v>130</v>
      </c>
      <c r="AI28" s="495"/>
      <c r="AJ28" s="495"/>
      <c r="AK28" s="495"/>
      <c r="AL28" s="537"/>
      <c r="AM28" s="494" t="s">
        <v>176</v>
      </c>
      <c r="AN28" s="495"/>
      <c r="AO28" s="495"/>
      <c r="AP28" s="495"/>
      <c r="AQ28" s="495"/>
      <c r="AR28" s="537"/>
      <c r="AS28" s="494" t="s">
        <v>138</v>
      </c>
      <c r="AT28" s="495"/>
      <c r="AU28" s="495"/>
      <c r="AV28" s="495"/>
      <c r="AW28" s="495"/>
      <c r="AX28" s="496"/>
      <c r="AY28" s="597" t="s">
        <v>186</v>
      </c>
      <c r="AZ28" s="598"/>
      <c r="BA28" s="598"/>
      <c r="BB28" s="599"/>
      <c r="BC28" s="403" t="s">
        <v>50</v>
      </c>
      <c r="BD28" s="404"/>
      <c r="BE28" s="404"/>
      <c r="BF28" s="404"/>
      <c r="BG28" s="404"/>
      <c r="BH28" s="404"/>
      <c r="BI28" s="404"/>
      <c r="BJ28" s="404"/>
      <c r="BK28" s="404"/>
      <c r="BL28" s="404"/>
      <c r="BM28" s="405"/>
      <c r="BN28" s="406">
        <v>2032809</v>
      </c>
      <c r="BO28" s="407"/>
      <c r="BP28" s="407"/>
      <c r="BQ28" s="407"/>
      <c r="BR28" s="407"/>
      <c r="BS28" s="407"/>
      <c r="BT28" s="407"/>
      <c r="BU28" s="408"/>
      <c r="BV28" s="406">
        <v>2027673</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187</v>
      </c>
      <c r="F29" s="473"/>
      <c r="G29" s="473"/>
      <c r="H29" s="473"/>
      <c r="I29" s="473"/>
      <c r="J29" s="473"/>
      <c r="K29" s="474"/>
      <c r="L29" s="494">
        <v>12</v>
      </c>
      <c r="M29" s="495"/>
      <c r="N29" s="495"/>
      <c r="O29" s="495"/>
      <c r="P29" s="537"/>
      <c r="Q29" s="494">
        <v>3300</v>
      </c>
      <c r="R29" s="495"/>
      <c r="S29" s="495"/>
      <c r="T29" s="495"/>
      <c r="U29" s="495"/>
      <c r="V29" s="537"/>
      <c r="W29" s="592"/>
      <c r="X29" s="593"/>
      <c r="Y29" s="594"/>
      <c r="Z29" s="493" t="s">
        <v>188</v>
      </c>
      <c r="AA29" s="473"/>
      <c r="AB29" s="473"/>
      <c r="AC29" s="473"/>
      <c r="AD29" s="473"/>
      <c r="AE29" s="473"/>
      <c r="AF29" s="473"/>
      <c r="AG29" s="474"/>
      <c r="AH29" s="494">
        <v>338</v>
      </c>
      <c r="AI29" s="495"/>
      <c r="AJ29" s="495"/>
      <c r="AK29" s="495"/>
      <c r="AL29" s="537"/>
      <c r="AM29" s="494">
        <v>1099208</v>
      </c>
      <c r="AN29" s="495"/>
      <c r="AO29" s="495"/>
      <c r="AP29" s="495"/>
      <c r="AQ29" s="495"/>
      <c r="AR29" s="537"/>
      <c r="AS29" s="494">
        <v>3252</v>
      </c>
      <c r="AT29" s="495"/>
      <c r="AU29" s="495"/>
      <c r="AV29" s="495"/>
      <c r="AW29" s="495"/>
      <c r="AX29" s="496"/>
      <c r="AY29" s="600"/>
      <c r="AZ29" s="601"/>
      <c r="BA29" s="601"/>
      <c r="BB29" s="602"/>
      <c r="BC29" s="477" t="s">
        <v>189</v>
      </c>
      <c r="BD29" s="478"/>
      <c r="BE29" s="478"/>
      <c r="BF29" s="478"/>
      <c r="BG29" s="478"/>
      <c r="BH29" s="478"/>
      <c r="BI29" s="478"/>
      <c r="BJ29" s="478"/>
      <c r="BK29" s="478"/>
      <c r="BL29" s="478"/>
      <c r="BM29" s="479"/>
      <c r="BN29" s="443">
        <v>109656</v>
      </c>
      <c r="BO29" s="444"/>
      <c r="BP29" s="444"/>
      <c r="BQ29" s="444"/>
      <c r="BR29" s="444"/>
      <c r="BS29" s="444"/>
      <c r="BT29" s="444"/>
      <c r="BU29" s="445"/>
      <c r="BV29" s="443">
        <v>110752</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190</v>
      </c>
      <c r="X30" s="611"/>
      <c r="Y30" s="611"/>
      <c r="Z30" s="611"/>
      <c r="AA30" s="611"/>
      <c r="AB30" s="611"/>
      <c r="AC30" s="611"/>
      <c r="AD30" s="611"/>
      <c r="AE30" s="611"/>
      <c r="AF30" s="611"/>
      <c r="AG30" s="612"/>
      <c r="AH30" s="570">
        <v>98.7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2636620</v>
      </c>
      <c r="BO30" s="563"/>
      <c r="BP30" s="563"/>
      <c r="BQ30" s="563"/>
      <c r="BR30" s="563"/>
      <c r="BS30" s="563"/>
      <c r="BT30" s="563"/>
      <c r="BU30" s="564"/>
      <c r="BV30" s="562">
        <v>2589861</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191</v>
      </c>
      <c r="D32" s="606"/>
      <c r="E32" s="606"/>
      <c r="F32" s="606"/>
      <c r="G32" s="606"/>
      <c r="H32" s="606"/>
      <c r="I32" s="606"/>
      <c r="J32" s="606"/>
      <c r="K32" s="606"/>
      <c r="L32" s="606"/>
      <c r="M32" s="606"/>
      <c r="N32" s="606"/>
      <c r="O32" s="606"/>
      <c r="P32" s="606"/>
      <c r="Q32" s="606"/>
      <c r="R32" s="606"/>
      <c r="S32" s="606"/>
      <c r="U32" s="447" t="s">
        <v>192</v>
      </c>
      <c r="V32" s="447"/>
      <c r="W32" s="447"/>
      <c r="X32" s="447"/>
      <c r="Y32" s="447"/>
      <c r="Z32" s="447"/>
      <c r="AA32" s="447"/>
      <c r="AB32" s="447"/>
      <c r="AC32" s="447"/>
      <c r="AD32" s="447"/>
      <c r="AE32" s="447"/>
      <c r="AF32" s="447"/>
      <c r="AG32" s="447"/>
      <c r="AH32" s="447"/>
      <c r="AI32" s="447"/>
      <c r="AJ32" s="447"/>
      <c r="AK32" s="447"/>
      <c r="AM32" s="447" t="s">
        <v>193</v>
      </c>
      <c r="AN32" s="447"/>
      <c r="AO32" s="447"/>
      <c r="AP32" s="447"/>
      <c r="AQ32" s="447"/>
      <c r="AR32" s="447"/>
      <c r="AS32" s="447"/>
      <c r="AT32" s="447"/>
      <c r="AU32" s="447"/>
      <c r="AV32" s="447"/>
      <c r="AW32" s="447"/>
      <c r="AX32" s="447"/>
      <c r="AY32" s="447"/>
      <c r="AZ32" s="447"/>
      <c r="BA32" s="447"/>
      <c r="BB32" s="447"/>
      <c r="BC32" s="447"/>
      <c r="BE32" s="447" t="s">
        <v>194</v>
      </c>
      <c r="BF32" s="447"/>
      <c r="BG32" s="447"/>
      <c r="BH32" s="447"/>
      <c r="BI32" s="447"/>
      <c r="BJ32" s="447"/>
      <c r="BK32" s="447"/>
      <c r="BL32" s="447"/>
      <c r="BM32" s="447"/>
      <c r="BN32" s="447"/>
      <c r="BO32" s="447"/>
      <c r="BP32" s="447"/>
      <c r="BQ32" s="447"/>
      <c r="BR32" s="447"/>
      <c r="BS32" s="447"/>
      <c r="BT32" s="447"/>
      <c r="BU32" s="447"/>
      <c r="BW32" s="447" t="s">
        <v>195</v>
      </c>
      <c r="BX32" s="447"/>
      <c r="BY32" s="447"/>
      <c r="BZ32" s="447"/>
      <c r="CA32" s="447"/>
      <c r="CB32" s="447"/>
      <c r="CC32" s="447"/>
      <c r="CD32" s="447"/>
      <c r="CE32" s="447"/>
      <c r="CF32" s="447"/>
      <c r="CG32" s="447"/>
      <c r="CH32" s="447"/>
      <c r="CI32" s="447"/>
      <c r="CJ32" s="447"/>
      <c r="CK32" s="447"/>
      <c r="CL32" s="447"/>
      <c r="CM32" s="447"/>
      <c r="CO32" s="447" t="s">
        <v>196</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197</v>
      </c>
      <c r="D33" s="467"/>
      <c r="E33" s="432" t="s">
        <v>198</v>
      </c>
      <c r="F33" s="432"/>
      <c r="G33" s="432"/>
      <c r="H33" s="432"/>
      <c r="I33" s="432"/>
      <c r="J33" s="432"/>
      <c r="K33" s="432"/>
      <c r="L33" s="432"/>
      <c r="M33" s="432"/>
      <c r="N33" s="432"/>
      <c r="O33" s="432"/>
      <c r="P33" s="432"/>
      <c r="Q33" s="432"/>
      <c r="R33" s="432"/>
      <c r="S33" s="432"/>
      <c r="T33" s="206"/>
      <c r="U33" s="467" t="s">
        <v>199</v>
      </c>
      <c r="V33" s="467"/>
      <c r="W33" s="432" t="s">
        <v>198</v>
      </c>
      <c r="X33" s="432"/>
      <c r="Y33" s="432"/>
      <c r="Z33" s="432"/>
      <c r="AA33" s="432"/>
      <c r="AB33" s="432"/>
      <c r="AC33" s="432"/>
      <c r="AD33" s="432"/>
      <c r="AE33" s="432"/>
      <c r="AF33" s="432"/>
      <c r="AG33" s="432"/>
      <c r="AH33" s="432"/>
      <c r="AI33" s="432"/>
      <c r="AJ33" s="432"/>
      <c r="AK33" s="432"/>
      <c r="AL33" s="206"/>
      <c r="AM33" s="467" t="s">
        <v>200</v>
      </c>
      <c r="AN33" s="467"/>
      <c r="AO33" s="432" t="s">
        <v>201</v>
      </c>
      <c r="AP33" s="432"/>
      <c r="AQ33" s="432"/>
      <c r="AR33" s="432"/>
      <c r="AS33" s="432"/>
      <c r="AT33" s="432"/>
      <c r="AU33" s="432"/>
      <c r="AV33" s="432"/>
      <c r="AW33" s="432"/>
      <c r="AX33" s="432"/>
      <c r="AY33" s="432"/>
      <c r="AZ33" s="432"/>
      <c r="BA33" s="432"/>
      <c r="BB33" s="432"/>
      <c r="BC33" s="432"/>
      <c r="BD33" s="207"/>
      <c r="BE33" s="432" t="s">
        <v>202</v>
      </c>
      <c r="BF33" s="432"/>
      <c r="BG33" s="432" t="s">
        <v>203</v>
      </c>
      <c r="BH33" s="432"/>
      <c r="BI33" s="432"/>
      <c r="BJ33" s="432"/>
      <c r="BK33" s="432"/>
      <c r="BL33" s="432"/>
      <c r="BM33" s="432"/>
      <c r="BN33" s="432"/>
      <c r="BO33" s="432"/>
      <c r="BP33" s="432"/>
      <c r="BQ33" s="432"/>
      <c r="BR33" s="432"/>
      <c r="BS33" s="432"/>
      <c r="BT33" s="432"/>
      <c r="BU33" s="432"/>
      <c r="BV33" s="207"/>
      <c r="BW33" s="467" t="s">
        <v>202</v>
      </c>
      <c r="BX33" s="467"/>
      <c r="BY33" s="432" t="s">
        <v>204</v>
      </c>
      <c r="BZ33" s="432"/>
      <c r="CA33" s="432"/>
      <c r="CB33" s="432"/>
      <c r="CC33" s="432"/>
      <c r="CD33" s="432"/>
      <c r="CE33" s="432"/>
      <c r="CF33" s="432"/>
      <c r="CG33" s="432"/>
      <c r="CH33" s="432"/>
      <c r="CI33" s="432"/>
      <c r="CJ33" s="432"/>
      <c r="CK33" s="432"/>
      <c r="CL33" s="432"/>
      <c r="CM33" s="432"/>
      <c r="CN33" s="206"/>
      <c r="CO33" s="467" t="s">
        <v>200</v>
      </c>
      <c r="CP33" s="467"/>
      <c r="CQ33" s="432" t="s">
        <v>205</v>
      </c>
      <c r="CR33" s="432"/>
      <c r="CS33" s="432"/>
      <c r="CT33" s="432"/>
      <c r="CU33" s="432"/>
      <c r="CV33" s="432"/>
      <c r="CW33" s="432"/>
      <c r="CX33" s="432"/>
      <c r="CY33" s="432"/>
      <c r="CZ33" s="432"/>
      <c r="DA33" s="432"/>
      <c r="DB33" s="432"/>
      <c r="DC33" s="432"/>
      <c r="DD33" s="432"/>
      <c r="DE33" s="432"/>
      <c r="DF33" s="206"/>
      <c r="DG33" s="632" t="s">
        <v>206</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7</v>
      </c>
      <c r="AN34" s="633"/>
      <c r="AO34" s="634" t="str">
        <f>IF('各会計、関係団体の財政状況及び健全化判断比率'!B31="","",'各会計、関係団体の財政状況及び健全化判断比率'!B31)</f>
        <v>保養センター事業特別会計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12</v>
      </c>
      <c r="BX34" s="633"/>
      <c r="BY34" s="634" t="str">
        <f>IF('各会計、関係団体の財政状況及び健全化判断比率'!B68="","",'各会計、関係団体の財政状況及び健全化判断比率'!B68)</f>
        <v>宇陀衛生一部事務組合</v>
      </c>
      <c r="BZ34" s="634"/>
      <c r="CA34" s="634"/>
      <c r="CB34" s="634"/>
      <c r="CC34" s="634"/>
      <c r="CD34" s="634"/>
      <c r="CE34" s="634"/>
      <c r="CF34" s="634"/>
      <c r="CG34" s="634"/>
      <c r="CH34" s="634"/>
      <c r="CI34" s="634"/>
      <c r="CJ34" s="634"/>
      <c r="CK34" s="634"/>
      <c r="CL34" s="634"/>
      <c r="CM34" s="634"/>
      <c r="CN34" s="181"/>
      <c r="CO34" s="633">
        <f>IF(CQ34="","",MAX(C34:D43,U34:V43,AM34:AN43,BE34:BF43,BW34:BX43)+1)</f>
        <v>20</v>
      </c>
      <c r="CP34" s="633"/>
      <c r="CQ34" s="634" t="str">
        <f>IF('各会計、関係団体の財政状況及び健全化判断比率'!BS7="","",'各会計、関係団体の財政状況及び健全化判断比率'!BS7)</f>
        <v>宇陀市土地開発公社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住宅新築資金等貸付事業特別会計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f t="shared" ref="AM35:AM43" si="0">IF(AO35="","",AM34+1)</f>
        <v>8</v>
      </c>
      <c r="AN35" s="633"/>
      <c r="AO35" s="634" t="str">
        <f>IF('各会計、関係団体の財政状況及び健全化判断比率'!B32="","",'各会計、関係団体の財政状況及び健全化判断比率'!B32)</f>
        <v>病院事業特別会計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13</v>
      </c>
      <c r="BX35" s="633"/>
      <c r="BY35" s="634" t="str">
        <f>IF('各会計、関係団体の財政状況及び健全化判断比率'!B69="","",'各会計、関係団体の財政状況及び健全化判断比率'!B69)</f>
        <v>奈良県市町村総合事務組合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f>IF(E36="","",C35+1)</f>
        <v>3</v>
      </c>
      <c r="D36" s="633"/>
      <c r="E36" s="634" t="str">
        <f>IF('各会計、関係団体の財政状況及び健全化判断比率'!B9="","",'各会計、関係団体の財政状況及び健全化判断比率'!B9)</f>
        <v>霊苑事業特別会計</v>
      </c>
      <c r="F36" s="634"/>
      <c r="G36" s="634"/>
      <c r="H36" s="634"/>
      <c r="I36" s="634"/>
      <c r="J36" s="634"/>
      <c r="K36" s="634"/>
      <c r="L36" s="634"/>
      <c r="M36" s="634"/>
      <c r="N36" s="634"/>
      <c r="O36" s="634"/>
      <c r="P36" s="634"/>
      <c r="Q36" s="634"/>
      <c r="R36" s="634"/>
      <c r="S36" s="634"/>
      <c r="T36" s="181"/>
      <c r="U36" s="633">
        <f t="shared" ref="U36:U43" si="4">IF(W36="","",U35+1)</f>
        <v>6</v>
      </c>
      <c r="V36" s="633"/>
      <c r="W36" s="634" t="str">
        <f>IF('各会計、関係団体の財政状況及び健全化判断比率'!B30="","",'各会計、関係団体の財政状況及び健全化判断比率'!B30)</f>
        <v>後期高齢者医療事業特別会計</v>
      </c>
      <c r="X36" s="634"/>
      <c r="Y36" s="634"/>
      <c r="Z36" s="634"/>
      <c r="AA36" s="634"/>
      <c r="AB36" s="634"/>
      <c r="AC36" s="634"/>
      <c r="AD36" s="634"/>
      <c r="AE36" s="634"/>
      <c r="AF36" s="634"/>
      <c r="AG36" s="634"/>
      <c r="AH36" s="634"/>
      <c r="AI36" s="634"/>
      <c r="AJ36" s="634"/>
      <c r="AK36" s="634"/>
      <c r="AL36" s="181"/>
      <c r="AM36" s="633">
        <f t="shared" si="0"/>
        <v>9</v>
      </c>
      <c r="AN36" s="633"/>
      <c r="AO36" s="634" t="str">
        <f>IF('各会計、関係団体の財政状況及び健全化判断比率'!B33="","",'各会計、関係団体の財政状況及び健全化判断比率'!B33)</f>
        <v>介護老人保健施設事業特別会計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14</v>
      </c>
      <c r="BX36" s="633"/>
      <c r="BY36" s="634" t="str">
        <f>IF('各会計、関係団体の財政状況及び健全化判断比率'!B70="","",'各会計、関係団体の財政状況及び健全化判断比率'!B70)</f>
        <v>東宇陀環境衛生組合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f t="shared" si="0"/>
        <v>10</v>
      </c>
      <c r="AN37" s="633"/>
      <c r="AO37" s="634" t="str">
        <f>IF('各会計、関係団体の財政状況及び健全化判断比率'!B34="","",'各会計、関係団体の財政状況及び健全化判断比率'!B34)</f>
        <v>水道事業特別会計</v>
      </c>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15</v>
      </c>
      <c r="BX37" s="633"/>
      <c r="BY37" s="634" t="str">
        <f>IF('各会計、関係団体の財政状況及び健全化判断比率'!B71="","",'各会計、関係団体の財政状況及び健全化判断比率'!B71)</f>
        <v>奈良広域水質検査センター組合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f t="shared" si="0"/>
        <v>11</v>
      </c>
      <c r="AN38" s="633"/>
      <c r="AO38" s="634" t="str">
        <f>IF('各会計、関係団体の財政状況及び健全化判断比率'!B35="","",'各会計、関係団体の財政状況及び健全化判断比率'!B35)</f>
        <v>下水道事業特別会計</v>
      </c>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16</v>
      </c>
      <c r="BX38" s="633"/>
      <c r="BY38" s="634" t="str">
        <f>IF('各会計、関係団体の財政状況及び健全化判断比率'!B72="","",'各会計、関係団体の財政状況及び健全化判断比率'!B72)</f>
        <v>桜井宇陀広域連合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17</v>
      </c>
      <c r="BX39" s="633"/>
      <c r="BY39" s="634" t="str">
        <f>IF('各会計、関係団体の財政状況及び健全化判断比率'!B73="","",'各会計、関係団体の財政状況及び健全化判断比率'!B73)</f>
        <v>奈良県住宅新築資金等貸付回収管理組合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18</v>
      </c>
      <c r="BX40" s="633"/>
      <c r="BY40" s="634" t="str">
        <f>IF('各会計、関係団体の財政状況及び健全化判断比率'!B74="","",'各会計、関係団体の財政状況及び健全化判断比率'!B74)</f>
        <v>奈良県後期高齢者医療広域連合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19</v>
      </c>
      <c r="BX41" s="633"/>
      <c r="BY41" s="634" t="str">
        <f>IF('各会計、関係団体の財政状況及び健全化判断比率'!B75="","",'各会計、関係団体の財政状況及び健全化判断比率'!B75)</f>
        <v>奈良県広域消防組合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636" t="s">
        <v>208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209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wUqI8dRN1j2m0+uHDlUjtbpzeTfwd0wW06r+v5DbXt/Vq2+EL65uCM93QQ3aL6a9dy+jb0VRK6E0mJRvJ3Q8pQ==" saltValue="OEZishH9U1MRGA8u9HM2P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216</v>
      </c>
      <c r="DI1" s="639"/>
      <c r="DJ1" s="639"/>
      <c r="DK1" s="639"/>
      <c r="DL1" s="639"/>
      <c r="DM1" s="639"/>
      <c r="DN1" s="640"/>
      <c r="DO1" s="214"/>
      <c r="DP1" s="638" t="s">
        <v>217</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229</v>
      </c>
      <c r="C5" s="646"/>
      <c r="D5" s="646"/>
      <c r="E5" s="646"/>
      <c r="F5" s="646"/>
      <c r="G5" s="646"/>
      <c r="H5" s="646"/>
      <c r="I5" s="646"/>
      <c r="J5" s="646"/>
      <c r="K5" s="646"/>
      <c r="L5" s="646"/>
      <c r="M5" s="646"/>
      <c r="N5" s="646"/>
      <c r="O5" s="646"/>
      <c r="P5" s="646"/>
      <c r="Q5" s="647"/>
      <c r="R5" s="648">
        <v>2574677</v>
      </c>
      <c r="S5" s="649"/>
      <c r="T5" s="649"/>
      <c r="U5" s="649"/>
      <c r="V5" s="649"/>
      <c r="W5" s="649"/>
      <c r="X5" s="649"/>
      <c r="Y5" s="650"/>
      <c r="Z5" s="651">
        <v>12.9</v>
      </c>
      <c r="AA5" s="651"/>
      <c r="AB5" s="651"/>
      <c r="AC5" s="651"/>
      <c r="AD5" s="652">
        <v>2574677</v>
      </c>
      <c r="AE5" s="652"/>
      <c r="AF5" s="652"/>
      <c r="AG5" s="652"/>
      <c r="AH5" s="652"/>
      <c r="AI5" s="652"/>
      <c r="AJ5" s="652"/>
      <c r="AK5" s="652"/>
      <c r="AL5" s="653">
        <v>23.3</v>
      </c>
      <c r="AM5" s="654"/>
      <c r="AN5" s="654"/>
      <c r="AO5" s="655"/>
      <c r="AP5" s="645" t="s">
        <v>230</v>
      </c>
      <c r="AQ5" s="646"/>
      <c r="AR5" s="646"/>
      <c r="AS5" s="646"/>
      <c r="AT5" s="646"/>
      <c r="AU5" s="646"/>
      <c r="AV5" s="646"/>
      <c r="AW5" s="646"/>
      <c r="AX5" s="646"/>
      <c r="AY5" s="646"/>
      <c r="AZ5" s="646"/>
      <c r="BA5" s="646"/>
      <c r="BB5" s="646"/>
      <c r="BC5" s="646"/>
      <c r="BD5" s="646"/>
      <c r="BE5" s="646"/>
      <c r="BF5" s="647"/>
      <c r="BG5" s="659">
        <v>2574677</v>
      </c>
      <c r="BH5" s="660"/>
      <c r="BI5" s="660"/>
      <c r="BJ5" s="660"/>
      <c r="BK5" s="660"/>
      <c r="BL5" s="660"/>
      <c r="BM5" s="660"/>
      <c r="BN5" s="661"/>
      <c r="BO5" s="662">
        <v>100</v>
      </c>
      <c r="BP5" s="662"/>
      <c r="BQ5" s="662"/>
      <c r="BR5" s="662"/>
      <c r="BS5" s="663" t="s">
        <v>231</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223</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2">
      <c r="B6" s="656" t="s">
        <v>235</v>
      </c>
      <c r="C6" s="657"/>
      <c r="D6" s="657"/>
      <c r="E6" s="657"/>
      <c r="F6" s="657"/>
      <c r="G6" s="657"/>
      <c r="H6" s="657"/>
      <c r="I6" s="657"/>
      <c r="J6" s="657"/>
      <c r="K6" s="657"/>
      <c r="L6" s="657"/>
      <c r="M6" s="657"/>
      <c r="N6" s="657"/>
      <c r="O6" s="657"/>
      <c r="P6" s="657"/>
      <c r="Q6" s="658"/>
      <c r="R6" s="659">
        <v>219950</v>
      </c>
      <c r="S6" s="660"/>
      <c r="T6" s="660"/>
      <c r="U6" s="660"/>
      <c r="V6" s="660"/>
      <c r="W6" s="660"/>
      <c r="X6" s="660"/>
      <c r="Y6" s="661"/>
      <c r="Z6" s="662">
        <v>1.1000000000000001</v>
      </c>
      <c r="AA6" s="662"/>
      <c r="AB6" s="662"/>
      <c r="AC6" s="662"/>
      <c r="AD6" s="663">
        <v>219950</v>
      </c>
      <c r="AE6" s="663"/>
      <c r="AF6" s="663"/>
      <c r="AG6" s="663"/>
      <c r="AH6" s="663"/>
      <c r="AI6" s="663"/>
      <c r="AJ6" s="663"/>
      <c r="AK6" s="663"/>
      <c r="AL6" s="664">
        <v>2</v>
      </c>
      <c r="AM6" s="665"/>
      <c r="AN6" s="665"/>
      <c r="AO6" s="666"/>
      <c r="AP6" s="656" t="s">
        <v>236</v>
      </c>
      <c r="AQ6" s="657"/>
      <c r="AR6" s="657"/>
      <c r="AS6" s="657"/>
      <c r="AT6" s="657"/>
      <c r="AU6" s="657"/>
      <c r="AV6" s="657"/>
      <c r="AW6" s="657"/>
      <c r="AX6" s="657"/>
      <c r="AY6" s="657"/>
      <c r="AZ6" s="657"/>
      <c r="BA6" s="657"/>
      <c r="BB6" s="657"/>
      <c r="BC6" s="657"/>
      <c r="BD6" s="657"/>
      <c r="BE6" s="657"/>
      <c r="BF6" s="658"/>
      <c r="BG6" s="659">
        <v>2574677</v>
      </c>
      <c r="BH6" s="660"/>
      <c r="BI6" s="660"/>
      <c r="BJ6" s="660"/>
      <c r="BK6" s="660"/>
      <c r="BL6" s="660"/>
      <c r="BM6" s="660"/>
      <c r="BN6" s="661"/>
      <c r="BO6" s="662">
        <v>100</v>
      </c>
      <c r="BP6" s="662"/>
      <c r="BQ6" s="662"/>
      <c r="BR6" s="662"/>
      <c r="BS6" s="663" t="s">
        <v>237</v>
      </c>
      <c r="BT6" s="663"/>
      <c r="BU6" s="663"/>
      <c r="BV6" s="663"/>
      <c r="BW6" s="663"/>
      <c r="BX6" s="663"/>
      <c r="BY6" s="663"/>
      <c r="BZ6" s="663"/>
      <c r="CA6" s="663"/>
      <c r="CB6" s="667"/>
      <c r="CD6" s="645" t="s">
        <v>238</v>
      </c>
      <c r="CE6" s="646"/>
      <c r="CF6" s="646"/>
      <c r="CG6" s="646"/>
      <c r="CH6" s="646"/>
      <c r="CI6" s="646"/>
      <c r="CJ6" s="646"/>
      <c r="CK6" s="646"/>
      <c r="CL6" s="646"/>
      <c r="CM6" s="646"/>
      <c r="CN6" s="646"/>
      <c r="CO6" s="646"/>
      <c r="CP6" s="646"/>
      <c r="CQ6" s="647"/>
      <c r="CR6" s="659">
        <v>141444</v>
      </c>
      <c r="CS6" s="660"/>
      <c r="CT6" s="660"/>
      <c r="CU6" s="660"/>
      <c r="CV6" s="660"/>
      <c r="CW6" s="660"/>
      <c r="CX6" s="660"/>
      <c r="CY6" s="661"/>
      <c r="CZ6" s="653">
        <v>0.7</v>
      </c>
      <c r="DA6" s="654"/>
      <c r="DB6" s="654"/>
      <c r="DC6" s="670"/>
      <c r="DD6" s="668" t="s">
        <v>138</v>
      </c>
      <c r="DE6" s="660"/>
      <c r="DF6" s="660"/>
      <c r="DG6" s="660"/>
      <c r="DH6" s="660"/>
      <c r="DI6" s="660"/>
      <c r="DJ6" s="660"/>
      <c r="DK6" s="660"/>
      <c r="DL6" s="660"/>
      <c r="DM6" s="660"/>
      <c r="DN6" s="660"/>
      <c r="DO6" s="660"/>
      <c r="DP6" s="661"/>
      <c r="DQ6" s="668">
        <v>141444</v>
      </c>
      <c r="DR6" s="660"/>
      <c r="DS6" s="660"/>
      <c r="DT6" s="660"/>
      <c r="DU6" s="660"/>
      <c r="DV6" s="660"/>
      <c r="DW6" s="660"/>
      <c r="DX6" s="660"/>
      <c r="DY6" s="660"/>
      <c r="DZ6" s="660"/>
      <c r="EA6" s="660"/>
      <c r="EB6" s="660"/>
      <c r="EC6" s="669"/>
    </row>
    <row r="7" spans="2:143" ht="11.25" customHeight="1" x14ac:dyDescent="0.2">
      <c r="B7" s="656" t="s">
        <v>239</v>
      </c>
      <c r="C7" s="657"/>
      <c r="D7" s="657"/>
      <c r="E7" s="657"/>
      <c r="F7" s="657"/>
      <c r="G7" s="657"/>
      <c r="H7" s="657"/>
      <c r="I7" s="657"/>
      <c r="J7" s="657"/>
      <c r="K7" s="657"/>
      <c r="L7" s="657"/>
      <c r="M7" s="657"/>
      <c r="N7" s="657"/>
      <c r="O7" s="657"/>
      <c r="P7" s="657"/>
      <c r="Q7" s="658"/>
      <c r="R7" s="659">
        <v>1455</v>
      </c>
      <c r="S7" s="660"/>
      <c r="T7" s="660"/>
      <c r="U7" s="660"/>
      <c r="V7" s="660"/>
      <c r="W7" s="660"/>
      <c r="X7" s="660"/>
      <c r="Y7" s="661"/>
      <c r="Z7" s="662">
        <v>0</v>
      </c>
      <c r="AA7" s="662"/>
      <c r="AB7" s="662"/>
      <c r="AC7" s="662"/>
      <c r="AD7" s="663">
        <v>1455</v>
      </c>
      <c r="AE7" s="663"/>
      <c r="AF7" s="663"/>
      <c r="AG7" s="663"/>
      <c r="AH7" s="663"/>
      <c r="AI7" s="663"/>
      <c r="AJ7" s="663"/>
      <c r="AK7" s="663"/>
      <c r="AL7" s="664">
        <v>0</v>
      </c>
      <c r="AM7" s="665"/>
      <c r="AN7" s="665"/>
      <c r="AO7" s="666"/>
      <c r="AP7" s="656" t="s">
        <v>240</v>
      </c>
      <c r="AQ7" s="657"/>
      <c r="AR7" s="657"/>
      <c r="AS7" s="657"/>
      <c r="AT7" s="657"/>
      <c r="AU7" s="657"/>
      <c r="AV7" s="657"/>
      <c r="AW7" s="657"/>
      <c r="AX7" s="657"/>
      <c r="AY7" s="657"/>
      <c r="AZ7" s="657"/>
      <c r="BA7" s="657"/>
      <c r="BB7" s="657"/>
      <c r="BC7" s="657"/>
      <c r="BD7" s="657"/>
      <c r="BE7" s="657"/>
      <c r="BF7" s="658"/>
      <c r="BG7" s="659">
        <v>1143983</v>
      </c>
      <c r="BH7" s="660"/>
      <c r="BI7" s="660"/>
      <c r="BJ7" s="660"/>
      <c r="BK7" s="660"/>
      <c r="BL7" s="660"/>
      <c r="BM7" s="660"/>
      <c r="BN7" s="661"/>
      <c r="BO7" s="662">
        <v>44.4</v>
      </c>
      <c r="BP7" s="662"/>
      <c r="BQ7" s="662"/>
      <c r="BR7" s="662"/>
      <c r="BS7" s="663" t="s">
        <v>237</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2915603</v>
      </c>
      <c r="CS7" s="660"/>
      <c r="CT7" s="660"/>
      <c r="CU7" s="660"/>
      <c r="CV7" s="660"/>
      <c r="CW7" s="660"/>
      <c r="CX7" s="660"/>
      <c r="CY7" s="661"/>
      <c r="CZ7" s="662">
        <v>15</v>
      </c>
      <c r="DA7" s="662"/>
      <c r="DB7" s="662"/>
      <c r="DC7" s="662"/>
      <c r="DD7" s="668">
        <v>36646</v>
      </c>
      <c r="DE7" s="660"/>
      <c r="DF7" s="660"/>
      <c r="DG7" s="660"/>
      <c r="DH7" s="660"/>
      <c r="DI7" s="660"/>
      <c r="DJ7" s="660"/>
      <c r="DK7" s="660"/>
      <c r="DL7" s="660"/>
      <c r="DM7" s="660"/>
      <c r="DN7" s="660"/>
      <c r="DO7" s="660"/>
      <c r="DP7" s="661"/>
      <c r="DQ7" s="668">
        <v>2130979</v>
      </c>
      <c r="DR7" s="660"/>
      <c r="DS7" s="660"/>
      <c r="DT7" s="660"/>
      <c r="DU7" s="660"/>
      <c r="DV7" s="660"/>
      <c r="DW7" s="660"/>
      <c r="DX7" s="660"/>
      <c r="DY7" s="660"/>
      <c r="DZ7" s="660"/>
      <c r="EA7" s="660"/>
      <c r="EB7" s="660"/>
      <c r="EC7" s="669"/>
    </row>
    <row r="8" spans="2:143" ht="11.25" customHeight="1" x14ac:dyDescent="0.2">
      <c r="B8" s="656" t="s">
        <v>242</v>
      </c>
      <c r="C8" s="657"/>
      <c r="D8" s="657"/>
      <c r="E8" s="657"/>
      <c r="F8" s="657"/>
      <c r="G8" s="657"/>
      <c r="H8" s="657"/>
      <c r="I8" s="657"/>
      <c r="J8" s="657"/>
      <c r="K8" s="657"/>
      <c r="L8" s="657"/>
      <c r="M8" s="657"/>
      <c r="N8" s="657"/>
      <c r="O8" s="657"/>
      <c r="P8" s="657"/>
      <c r="Q8" s="658"/>
      <c r="R8" s="659">
        <v>30751</v>
      </c>
      <c r="S8" s="660"/>
      <c r="T8" s="660"/>
      <c r="U8" s="660"/>
      <c r="V8" s="660"/>
      <c r="W8" s="660"/>
      <c r="X8" s="660"/>
      <c r="Y8" s="661"/>
      <c r="Z8" s="662">
        <v>0.2</v>
      </c>
      <c r="AA8" s="662"/>
      <c r="AB8" s="662"/>
      <c r="AC8" s="662"/>
      <c r="AD8" s="663">
        <v>30751</v>
      </c>
      <c r="AE8" s="663"/>
      <c r="AF8" s="663"/>
      <c r="AG8" s="663"/>
      <c r="AH8" s="663"/>
      <c r="AI8" s="663"/>
      <c r="AJ8" s="663"/>
      <c r="AK8" s="663"/>
      <c r="AL8" s="664">
        <v>0.3</v>
      </c>
      <c r="AM8" s="665"/>
      <c r="AN8" s="665"/>
      <c r="AO8" s="666"/>
      <c r="AP8" s="656" t="s">
        <v>243</v>
      </c>
      <c r="AQ8" s="657"/>
      <c r="AR8" s="657"/>
      <c r="AS8" s="657"/>
      <c r="AT8" s="657"/>
      <c r="AU8" s="657"/>
      <c r="AV8" s="657"/>
      <c r="AW8" s="657"/>
      <c r="AX8" s="657"/>
      <c r="AY8" s="657"/>
      <c r="AZ8" s="657"/>
      <c r="BA8" s="657"/>
      <c r="BB8" s="657"/>
      <c r="BC8" s="657"/>
      <c r="BD8" s="657"/>
      <c r="BE8" s="657"/>
      <c r="BF8" s="658"/>
      <c r="BG8" s="659">
        <v>45202</v>
      </c>
      <c r="BH8" s="660"/>
      <c r="BI8" s="660"/>
      <c r="BJ8" s="660"/>
      <c r="BK8" s="660"/>
      <c r="BL8" s="660"/>
      <c r="BM8" s="660"/>
      <c r="BN8" s="661"/>
      <c r="BO8" s="662">
        <v>1.8</v>
      </c>
      <c r="BP8" s="662"/>
      <c r="BQ8" s="662"/>
      <c r="BR8" s="662"/>
      <c r="BS8" s="663" t="s">
        <v>237</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5530879</v>
      </c>
      <c r="CS8" s="660"/>
      <c r="CT8" s="660"/>
      <c r="CU8" s="660"/>
      <c r="CV8" s="660"/>
      <c r="CW8" s="660"/>
      <c r="CX8" s="660"/>
      <c r="CY8" s="661"/>
      <c r="CZ8" s="662">
        <v>28.4</v>
      </c>
      <c r="DA8" s="662"/>
      <c r="DB8" s="662"/>
      <c r="DC8" s="662"/>
      <c r="DD8" s="668">
        <v>163141</v>
      </c>
      <c r="DE8" s="660"/>
      <c r="DF8" s="660"/>
      <c r="DG8" s="660"/>
      <c r="DH8" s="660"/>
      <c r="DI8" s="660"/>
      <c r="DJ8" s="660"/>
      <c r="DK8" s="660"/>
      <c r="DL8" s="660"/>
      <c r="DM8" s="660"/>
      <c r="DN8" s="660"/>
      <c r="DO8" s="660"/>
      <c r="DP8" s="661"/>
      <c r="DQ8" s="668">
        <v>2952006</v>
      </c>
      <c r="DR8" s="660"/>
      <c r="DS8" s="660"/>
      <c r="DT8" s="660"/>
      <c r="DU8" s="660"/>
      <c r="DV8" s="660"/>
      <c r="DW8" s="660"/>
      <c r="DX8" s="660"/>
      <c r="DY8" s="660"/>
      <c r="DZ8" s="660"/>
      <c r="EA8" s="660"/>
      <c r="EB8" s="660"/>
      <c r="EC8" s="669"/>
    </row>
    <row r="9" spans="2:143" ht="11.25" customHeight="1" x14ac:dyDescent="0.2">
      <c r="B9" s="656" t="s">
        <v>245</v>
      </c>
      <c r="C9" s="657"/>
      <c r="D9" s="657"/>
      <c r="E9" s="657"/>
      <c r="F9" s="657"/>
      <c r="G9" s="657"/>
      <c r="H9" s="657"/>
      <c r="I9" s="657"/>
      <c r="J9" s="657"/>
      <c r="K9" s="657"/>
      <c r="L9" s="657"/>
      <c r="M9" s="657"/>
      <c r="N9" s="657"/>
      <c r="O9" s="657"/>
      <c r="P9" s="657"/>
      <c r="Q9" s="658"/>
      <c r="R9" s="659">
        <v>21407</v>
      </c>
      <c r="S9" s="660"/>
      <c r="T9" s="660"/>
      <c r="U9" s="660"/>
      <c r="V9" s="660"/>
      <c r="W9" s="660"/>
      <c r="X9" s="660"/>
      <c r="Y9" s="661"/>
      <c r="Z9" s="662">
        <v>0.1</v>
      </c>
      <c r="AA9" s="662"/>
      <c r="AB9" s="662"/>
      <c r="AC9" s="662"/>
      <c r="AD9" s="663">
        <v>21407</v>
      </c>
      <c r="AE9" s="663"/>
      <c r="AF9" s="663"/>
      <c r="AG9" s="663"/>
      <c r="AH9" s="663"/>
      <c r="AI9" s="663"/>
      <c r="AJ9" s="663"/>
      <c r="AK9" s="663"/>
      <c r="AL9" s="664">
        <v>0.2</v>
      </c>
      <c r="AM9" s="665"/>
      <c r="AN9" s="665"/>
      <c r="AO9" s="666"/>
      <c r="AP9" s="656" t="s">
        <v>246</v>
      </c>
      <c r="AQ9" s="657"/>
      <c r="AR9" s="657"/>
      <c r="AS9" s="657"/>
      <c r="AT9" s="657"/>
      <c r="AU9" s="657"/>
      <c r="AV9" s="657"/>
      <c r="AW9" s="657"/>
      <c r="AX9" s="657"/>
      <c r="AY9" s="657"/>
      <c r="AZ9" s="657"/>
      <c r="BA9" s="657"/>
      <c r="BB9" s="657"/>
      <c r="BC9" s="657"/>
      <c r="BD9" s="657"/>
      <c r="BE9" s="657"/>
      <c r="BF9" s="658"/>
      <c r="BG9" s="659">
        <v>1009402</v>
      </c>
      <c r="BH9" s="660"/>
      <c r="BI9" s="660"/>
      <c r="BJ9" s="660"/>
      <c r="BK9" s="660"/>
      <c r="BL9" s="660"/>
      <c r="BM9" s="660"/>
      <c r="BN9" s="661"/>
      <c r="BO9" s="662">
        <v>39.200000000000003</v>
      </c>
      <c r="BP9" s="662"/>
      <c r="BQ9" s="662"/>
      <c r="BR9" s="662"/>
      <c r="BS9" s="663" t="s">
        <v>138</v>
      </c>
      <c r="BT9" s="663"/>
      <c r="BU9" s="663"/>
      <c r="BV9" s="663"/>
      <c r="BW9" s="663"/>
      <c r="BX9" s="663"/>
      <c r="BY9" s="663"/>
      <c r="BZ9" s="663"/>
      <c r="CA9" s="663"/>
      <c r="CB9" s="667"/>
      <c r="CD9" s="656" t="s">
        <v>247</v>
      </c>
      <c r="CE9" s="657"/>
      <c r="CF9" s="657"/>
      <c r="CG9" s="657"/>
      <c r="CH9" s="657"/>
      <c r="CI9" s="657"/>
      <c r="CJ9" s="657"/>
      <c r="CK9" s="657"/>
      <c r="CL9" s="657"/>
      <c r="CM9" s="657"/>
      <c r="CN9" s="657"/>
      <c r="CO9" s="657"/>
      <c r="CP9" s="657"/>
      <c r="CQ9" s="658"/>
      <c r="CR9" s="659">
        <v>2580615</v>
      </c>
      <c r="CS9" s="660"/>
      <c r="CT9" s="660"/>
      <c r="CU9" s="660"/>
      <c r="CV9" s="660"/>
      <c r="CW9" s="660"/>
      <c r="CX9" s="660"/>
      <c r="CY9" s="661"/>
      <c r="CZ9" s="662">
        <v>13.2</v>
      </c>
      <c r="DA9" s="662"/>
      <c r="DB9" s="662"/>
      <c r="DC9" s="662"/>
      <c r="DD9" s="668">
        <v>383874</v>
      </c>
      <c r="DE9" s="660"/>
      <c r="DF9" s="660"/>
      <c r="DG9" s="660"/>
      <c r="DH9" s="660"/>
      <c r="DI9" s="660"/>
      <c r="DJ9" s="660"/>
      <c r="DK9" s="660"/>
      <c r="DL9" s="660"/>
      <c r="DM9" s="660"/>
      <c r="DN9" s="660"/>
      <c r="DO9" s="660"/>
      <c r="DP9" s="661"/>
      <c r="DQ9" s="668">
        <v>1627992</v>
      </c>
      <c r="DR9" s="660"/>
      <c r="DS9" s="660"/>
      <c r="DT9" s="660"/>
      <c r="DU9" s="660"/>
      <c r="DV9" s="660"/>
      <c r="DW9" s="660"/>
      <c r="DX9" s="660"/>
      <c r="DY9" s="660"/>
      <c r="DZ9" s="660"/>
      <c r="EA9" s="660"/>
      <c r="EB9" s="660"/>
      <c r="EC9" s="669"/>
    </row>
    <row r="10" spans="2:143" ht="11.25" customHeight="1" x14ac:dyDescent="0.2">
      <c r="B10" s="656" t="s">
        <v>248</v>
      </c>
      <c r="C10" s="657"/>
      <c r="D10" s="657"/>
      <c r="E10" s="657"/>
      <c r="F10" s="657"/>
      <c r="G10" s="657"/>
      <c r="H10" s="657"/>
      <c r="I10" s="657"/>
      <c r="J10" s="657"/>
      <c r="K10" s="657"/>
      <c r="L10" s="657"/>
      <c r="M10" s="657"/>
      <c r="N10" s="657"/>
      <c r="O10" s="657"/>
      <c r="P10" s="657"/>
      <c r="Q10" s="658"/>
      <c r="R10" s="659" t="s">
        <v>138</v>
      </c>
      <c r="S10" s="660"/>
      <c r="T10" s="660"/>
      <c r="U10" s="660"/>
      <c r="V10" s="660"/>
      <c r="W10" s="660"/>
      <c r="X10" s="660"/>
      <c r="Y10" s="661"/>
      <c r="Z10" s="662" t="s">
        <v>237</v>
      </c>
      <c r="AA10" s="662"/>
      <c r="AB10" s="662"/>
      <c r="AC10" s="662"/>
      <c r="AD10" s="663" t="s">
        <v>138</v>
      </c>
      <c r="AE10" s="663"/>
      <c r="AF10" s="663"/>
      <c r="AG10" s="663"/>
      <c r="AH10" s="663"/>
      <c r="AI10" s="663"/>
      <c r="AJ10" s="663"/>
      <c r="AK10" s="663"/>
      <c r="AL10" s="664" t="s">
        <v>138</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49333</v>
      </c>
      <c r="BH10" s="660"/>
      <c r="BI10" s="660"/>
      <c r="BJ10" s="660"/>
      <c r="BK10" s="660"/>
      <c r="BL10" s="660"/>
      <c r="BM10" s="660"/>
      <c r="BN10" s="661"/>
      <c r="BO10" s="662">
        <v>1.9</v>
      </c>
      <c r="BP10" s="662"/>
      <c r="BQ10" s="662"/>
      <c r="BR10" s="662"/>
      <c r="BS10" s="663" t="s">
        <v>138</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t="s">
        <v>138</v>
      </c>
      <c r="CS10" s="660"/>
      <c r="CT10" s="660"/>
      <c r="CU10" s="660"/>
      <c r="CV10" s="660"/>
      <c r="CW10" s="660"/>
      <c r="CX10" s="660"/>
      <c r="CY10" s="661"/>
      <c r="CZ10" s="662" t="s">
        <v>138</v>
      </c>
      <c r="DA10" s="662"/>
      <c r="DB10" s="662"/>
      <c r="DC10" s="662"/>
      <c r="DD10" s="668" t="s">
        <v>138</v>
      </c>
      <c r="DE10" s="660"/>
      <c r="DF10" s="660"/>
      <c r="DG10" s="660"/>
      <c r="DH10" s="660"/>
      <c r="DI10" s="660"/>
      <c r="DJ10" s="660"/>
      <c r="DK10" s="660"/>
      <c r="DL10" s="660"/>
      <c r="DM10" s="660"/>
      <c r="DN10" s="660"/>
      <c r="DO10" s="660"/>
      <c r="DP10" s="661"/>
      <c r="DQ10" s="668" t="s">
        <v>237</v>
      </c>
      <c r="DR10" s="660"/>
      <c r="DS10" s="660"/>
      <c r="DT10" s="660"/>
      <c r="DU10" s="660"/>
      <c r="DV10" s="660"/>
      <c r="DW10" s="660"/>
      <c r="DX10" s="660"/>
      <c r="DY10" s="660"/>
      <c r="DZ10" s="660"/>
      <c r="EA10" s="660"/>
      <c r="EB10" s="660"/>
      <c r="EC10" s="669"/>
    </row>
    <row r="11" spans="2:143" ht="11.25" customHeight="1" x14ac:dyDescent="0.2">
      <c r="B11" s="656" t="s">
        <v>251</v>
      </c>
      <c r="C11" s="657"/>
      <c r="D11" s="657"/>
      <c r="E11" s="657"/>
      <c r="F11" s="657"/>
      <c r="G11" s="657"/>
      <c r="H11" s="657"/>
      <c r="I11" s="657"/>
      <c r="J11" s="657"/>
      <c r="K11" s="657"/>
      <c r="L11" s="657"/>
      <c r="M11" s="657"/>
      <c r="N11" s="657"/>
      <c r="O11" s="657"/>
      <c r="P11" s="657"/>
      <c r="Q11" s="658"/>
      <c r="R11" s="659">
        <v>604582</v>
      </c>
      <c r="S11" s="660"/>
      <c r="T11" s="660"/>
      <c r="U11" s="660"/>
      <c r="V11" s="660"/>
      <c r="W11" s="660"/>
      <c r="X11" s="660"/>
      <c r="Y11" s="661"/>
      <c r="Z11" s="664">
        <v>3</v>
      </c>
      <c r="AA11" s="665"/>
      <c r="AB11" s="665"/>
      <c r="AC11" s="671"/>
      <c r="AD11" s="668">
        <v>604582</v>
      </c>
      <c r="AE11" s="660"/>
      <c r="AF11" s="660"/>
      <c r="AG11" s="660"/>
      <c r="AH11" s="660"/>
      <c r="AI11" s="660"/>
      <c r="AJ11" s="660"/>
      <c r="AK11" s="661"/>
      <c r="AL11" s="664">
        <v>5.5</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40046</v>
      </c>
      <c r="BH11" s="660"/>
      <c r="BI11" s="660"/>
      <c r="BJ11" s="660"/>
      <c r="BK11" s="660"/>
      <c r="BL11" s="660"/>
      <c r="BM11" s="660"/>
      <c r="BN11" s="661"/>
      <c r="BO11" s="662">
        <v>1.6</v>
      </c>
      <c r="BP11" s="662"/>
      <c r="BQ11" s="662"/>
      <c r="BR11" s="662"/>
      <c r="BS11" s="663" t="s">
        <v>138</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644572</v>
      </c>
      <c r="CS11" s="660"/>
      <c r="CT11" s="660"/>
      <c r="CU11" s="660"/>
      <c r="CV11" s="660"/>
      <c r="CW11" s="660"/>
      <c r="CX11" s="660"/>
      <c r="CY11" s="661"/>
      <c r="CZ11" s="662">
        <v>3.3</v>
      </c>
      <c r="DA11" s="662"/>
      <c r="DB11" s="662"/>
      <c r="DC11" s="662"/>
      <c r="DD11" s="668">
        <v>222384</v>
      </c>
      <c r="DE11" s="660"/>
      <c r="DF11" s="660"/>
      <c r="DG11" s="660"/>
      <c r="DH11" s="660"/>
      <c r="DI11" s="660"/>
      <c r="DJ11" s="660"/>
      <c r="DK11" s="660"/>
      <c r="DL11" s="660"/>
      <c r="DM11" s="660"/>
      <c r="DN11" s="660"/>
      <c r="DO11" s="660"/>
      <c r="DP11" s="661"/>
      <c r="DQ11" s="668">
        <v>286017</v>
      </c>
      <c r="DR11" s="660"/>
      <c r="DS11" s="660"/>
      <c r="DT11" s="660"/>
      <c r="DU11" s="660"/>
      <c r="DV11" s="660"/>
      <c r="DW11" s="660"/>
      <c r="DX11" s="660"/>
      <c r="DY11" s="660"/>
      <c r="DZ11" s="660"/>
      <c r="EA11" s="660"/>
      <c r="EB11" s="660"/>
      <c r="EC11" s="669"/>
    </row>
    <row r="12" spans="2:143" ht="11.25" customHeight="1" x14ac:dyDescent="0.2">
      <c r="B12" s="656" t="s">
        <v>254</v>
      </c>
      <c r="C12" s="657"/>
      <c r="D12" s="657"/>
      <c r="E12" s="657"/>
      <c r="F12" s="657"/>
      <c r="G12" s="657"/>
      <c r="H12" s="657"/>
      <c r="I12" s="657"/>
      <c r="J12" s="657"/>
      <c r="K12" s="657"/>
      <c r="L12" s="657"/>
      <c r="M12" s="657"/>
      <c r="N12" s="657"/>
      <c r="O12" s="657"/>
      <c r="P12" s="657"/>
      <c r="Q12" s="658"/>
      <c r="R12" s="659">
        <v>60852</v>
      </c>
      <c r="S12" s="660"/>
      <c r="T12" s="660"/>
      <c r="U12" s="660"/>
      <c r="V12" s="660"/>
      <c r="W12" s="660"/>
      <c r="X12" s="660"/>
      <c r="Y12" s="661"/>
      <c r="Z12" s="662">
        <v>0.3</v>
      </c>
      <c r="AA12" s="662"/>
      <c r="AB12" s="662"/>
      <c r="AC12" s="662"/>
      <c r="AD12" s="663">
        <v>60852</v>
      </c>
      <c r="AE12" s="663"/>
      <c r="AF12" s="663"/>
      <c r="AG12" s="663"/>
      <c r="AH12" s="663"/>
      <c r="AI12" s="663"/>
      <c r="AJ12" s="663"/>
      <c r="AK12" s="663"/>
      <c r="AL12" s="664">
        <v>0.5</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1149678</v>
      </c>
      <c r="BH12" s="660"/>
      <c r="BI12" s="660"/>
      <c r="BJ12" s="660"/>
      <c r="BK12" s="660"/>
      <c r="BL12" s="660"/>
      <c r="BM12" s="660"/>
      <c r="BN12" s="661"/>
      <c r="BO12" s="662">
        <v>44.7</v>
      </c>
      <c r="BP12" s="662"/>
      <c r="BQ12" s="662"/>
      <c r="BR12" s="662"/>
      <c r="BS12" s="663" t="s">
        <v>138</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913522</v>
      </c>
      <c r="CS12" s="660"/>
      <c r="CT12" s="660"/>
      <c r="CU12" s="660"/>
      <c r="CV12" s="660"/>
      <c r="CW12" s="660"/>
      <c r="CX12" s="660"/>
      <c r="CY12" s="661"/>
      <c r="CZ12" s="662">
        <v>4.7</v>
      </c>
      <c r="DA12" s="662"/>
      <c r="DB12" s="662"/>
      <c r="DC12" s="662"/>
      <c r="DD12" s="668">
        <v>149701</v>
      </c>
      <c r="DE12" s="660"/>
      <c r="DF12" s="660"/>
      <c r="DG12" s="660"/>
      <c r="DH12" s="660"/>
      <c r="DI12" s="660"/>
      <c r="DJ12" s="660"/>
      <c r="DK12" s="660"/>
      <c r="DL12" s="660"/>
      <c r="DM12" s="660"/>
      <c r="DN12" s="660"/>
      <c r="DO12" s="660"/>
      <c r="DP12" s="661"/>
      <c r="DQ12" s="668">
        <v>605738</v>
      </c>
      <c r="DR12" s="660"/>
      <c r="DS12" s="660"/>
      <c r="DT12" s="660"/>
      <c r="DU12" s="660"/>
      <c r="DV12" s="660"/>
      <c r="DW12" s="660"/>
      <c r="DX12" s="660"/>
      <c r="DY12" s="660"/>
      <c r="DZ12" s="660"/>
      <c r="EA12" s="660"/>
      <c r="EB12" s="660"/>
      <c r="EC12" s="669"/>
    </row>
    <row r="13" spans="2:143" ht="11.25" customHeight="1" x14ac:dyDescent="0.2">
      <c r="B13" s="656" t="s">
        <v>257</v>
      </c>
      <c r="C13" s="657"/>
      <c r="D13" s="657"/>
      <c r="E13" s="657"/>
      <c r="F13" s="657"/>
      <c r="G13" s="657"/>
      <c r="H13" s="657"/>
      <c r="I13" s="657"/>
      <c r="J13" s="657"/>
      <c r="K13" s="657"/>
      <c r="L13" s="657"/>
      <c r="M13" s="657"/>
      <c r="N13" s="657"/>
      <c r="O13" s="657"/>
      <c r="P13" s="657"/>
      <c r="Q13" s="658"/>
      <c r="R13" s="659" t="s">
        <v>237</v>
      </c>
      <c r="S13" s="660"/>
      <c r="T13" s="660"/>
      <c r="U13" s="660"/>
      <c r="V13" s="660"/>
      <c r="W13" s="660"/>
      <c r="X13" s="660"/>
      <c r="Y13" s="661"/>
      <c r="Z13" s="662" t="s">
        <v>237</v>
      </c>
      <c r="AA13" s="662"/>
      <c r="AB13" s="662"/>
      <c r="AC13" s="662"/>
      <c r="AD13" s="663" t="s">
        <v>138</v>
      </c>
      <c r="AE13" s="663"/>
      <c r="AF13" s="663"/>
      <c r="AG13" s="663"/>
      <c r="AH13" s="663"/>
      <c r="AI13" s="663"/>
      <c r="AJ13" s="663"/>
      <c r="AK13" s="663"/>
      <c r="AL13" s="664" t="s">
        <v>237</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1149657</v>
      </c>
      <c r="BH13" s="660"/>
      <c r="BI13" s="660"/>
      <c r="BJ13" s="660"/>
      <c r="BK13" s="660"/>
      <c r="BL13" s="660"/>
      <c r="BM13" s="660"/>
      <c r="BN13" s="661"/>
      <c r="BO13" s="662">
        <v>44.7</v>
      </c>
      <c r="BP13" s="662"/>
      <c r="BQ13" s="662"/>
      <c r="BR13" s="662"/>
      <c r="BS13" s="663" t="s">
        <v>138</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1291579</v>
      </c>
      <c r="CS13" s="660"/>
      <c r="CT13" s="660"/>
      <c r="CU13" s="660"/>
      <c r="CV13" s="660"/>
      <c r="CW13" s="660"/>
      <c r="CX13" s="660"/>
      <c r="CY13" s="661"/>
      <c r="CZ13" s="662">
        <v>6.6</v>
      </c>
      <c r="DA13" s="662"/>
      <c r="DB13" s="662"/>
      <c r="DC13" s="662"/>
      <c r="DD13" s="668">
        <v>390794</v>
      </c>
      <c r="DE13" s="660"/>
      <c r="DF13" s="660"/>
      <c r="DG13" s="660"/>
      <c r="DH13" s="660"/>
      <c r="DI13" s="660"/>
      <c r="DJ13" s="660"/>
      <c r="DK13" s="660"/>
      <c r="DL13" s="660"/>
      <c r="DM13" s="660"/>
      <c r="DN13" s="660"/>
      <c r="DO13" s="660"/>
      <c r="DP13" s="661"/>
      <c r="DQ13" s="668">
        <v>815216</v>
      </c>
      <c r="DR13" s="660"/>
      <c r="DS13" s="660"/>
      <c r="DT13" s="660"/>
      <c r="DU13" s="660"/>
      <c r="DV13" s="660"/>
      <c r="DW13" s="660"/>
      <c r="DX13" s="660"/>
      <c r="DY13" s="660"/>
      <c r="DZ13" s="660"/>
      <c r="EA13" s="660"/>
      <c r="EB13" s="660"/>
      <c r="EC13" s="669"/>
    </row>
    <row r="14" spans="2:143" ht="11.25" customHeight="1" x14ac:dyDescent="0.2">
      <c r="B14" s="656" t="s">
        <v>260</v>
      </c>
      <c r="C14" s="657"/>
      <c r="D14" s="657"/>
      <c r="E14" s="657"/>
      <c r="F14" s="657"/>
      <c r="G14" s="657"/>
      <c r="H14" s="657"/>
      <c r="I14" s="657"/>
      <c r="J14" s="657"/>
      <c r="K14" s="657"/>
      <c r="L14" s="657"/>
      <c r="M14" s="657"/>
      <c r="N14" s="657"/>
      <c r="O14" s="657"/>
      <c r="P14" s="657"/>
      <c r="Q14" s="658"/>
      <c r="R14" s="659">
        <v>889</v>
      </c>
      <c r="S14" s="660"/>
      <c r="T14" s="660"/>
      <c r="U14" s="660"/>
      <c r="V14" s="660"/>
      <c r="W14" s="660"/>
      <c r="X14" s="660"/>
      <c r="Y14" s="661"/>
      <c r="Z14" s="662">
        <v>0</v>
      </c>
      <c r="AA14" s="662"/>
      <c r="AB14" s="662"/>
      <c r="AC14" s="662"/>
      <c r="AD14" s="663">
        <v>889</v>
      </c>
      <c r="AE14" s="663"/>
      <c r="AF14" s="663"/>
      <c r="AG14" s="663"/>
      <c r="AH14" s="663"/>
      <c r="AI14" s="663"/>
      <c r="AJ14" s="663"/>
      <c r="AK14" s="663"/>
      <c r="AL14" s="664">
        <v>0</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114653</v>
      </c>
      <c r="BH14" s="660"/>
      <c r="BI14" s="660"/>
      <c r="BJ14" s="660"/>
      <c r="BK14" s="660"/>
      <c r="BL14" s="660"/>
      <c r="BM14" s="660"/>
      <c r="BN14" s="661"/>
      <c r="BO14" s="662">
        <v>4.5</v>
      </c>
      <c r="BP14" s="662"/>
      <c r="BQ14" s="662"/>
      <c r="BR14" s="662"/>
      <c r="BS14" s="663" t="s">
        <v>138</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1167556</v>
      </c>
      <c r="CS14" s="660"/>
      <c r="CT14" s="660"/>
      <c r="CU14" s="660"/>
      <c r="CV14" s="660"/>
      <c r="CW14" s="660"/>
      <c r="CX14" s="660"/>
      <c r="CY14" s="661"/>
      <c r="CZ14" s="662">
        <v>6</v>
      </c>
      <c r="DA14" s="662"/>
      <c r="DB14" s="662"/>
      <c r="DC14" s="662"/>
      <c r="DD14" s="668">
        <v>68352</v>
      </c>
      <c r="DE14" s="660"/>
      <c r="DF14" s="660"/>
      <c r="DG14" s="660"/>
      <c r="DH14" s="660"/>
      <c r="DI14" s="660"/>
      <c r="DJ14" s="660"/>
      <c r="DK14" s="660"/>
      <c r="DL14" s="660"/>
      <c r="DM14" s="660"/>
      <c r="DN14" s="660"/>
      <c r="DO14" s="660"/>
      <c r="DP14" s="661"/>
      <c r="DQ14" s="668">
        <v>1056566</v>
      </c>
      <c r="DR14" s="660"/>
      <c r="DS14" s="660"/>
      <c r="DT14" s="660"/>
      <c r="DU14" s="660"/>
      <c r="DV14" s="660"/>
      <c r="DW14" s="660"/>
      <c r="DX14" s="660"/>
      <c r="DY14" s="660"/>
      <c r="DZ14" s="660"/>
      <c r="EA14" s="660"/>
      <c r="EB14" s="660"/>
      <c r="EC14" s="669"/>
    </row>
    <row r="15" spans="2:143" ht="11.25" customHeight="1" x14ac:dyDescent="0.2">
      <c r="B15" s="656" t="s">
        <v>263</v>
      </c>
      <c r="C15" s="657"/>
      <c r="D15" s="657"/>
      <c r="E15" s="657"/>
      <c r="F15" s="657"/>
      <c r="G15" s="657"/>
      <c r="H15" s="657"/>
      <c r="I15" s="657"/>
      <c r="J15" s="657"/>
      <c r="K15" s="657"/>
      <c r="L15" s="657"/>
      <c r="M15" s="657"/>
      <c r="N15" s="657"/>
      <c r="O15" s="657"/>
      <c r="P15" s="657"/>
      <c r="Q15" s="658"/>
      <c r="R15" s="659" t="s">
        <v>138</v>
      </c>
      <c r="S15" s="660"/>
      <c r="T15" s="660"/>
      <c r="U15" s="660"/>
      <c r="V15" s="660"/>
      <c r="W15" s="660"/>
      <c r="X15" s="660"/>
      <c r="Y15" s="661"/>
      <c r="Z15" s="662" t="s">
        <v>138</v>
      </c>
      <c r="AA15" s="662"/>
      <c r="AB15" s="662"/>
      <c r="AC15" s="662"/>
      <c r="AD15" s="663" t="s">
        <v>237</v>
      </c>
      <c r="AE15" s="663"/>
      <c r="AF15" s="663"/>
      <c r="AG15" s="663"/>
      <c r="AH15" s="663"/>
      <c r="AI15" s="663"/>
      <c r="AJ15" s="663"/>
      <c r="AK15" s="663"/>
      <c r="AL15" s="664" t="s">
        <v>237</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166363</v>
      </c>
      <c r="BH15" s="660"/>
      <c r="BI15" s="660"/>
      <c r="BJ15" s="660"/>
      <c r="BK15" s="660"/>
      <c r="BL15" s="660"/>
      <c r="BM15" s="660"/>
      <c r="BN15" s="661"/>
      <c r="BO15" s="662">
        <v>6.5</v>
      </c>
      <c r="BP15" s="662"/>
      <c r="BQ15" s="662"/>
      <c r="BR15" s="662"/>
      <c r="BS15" s="663" t="s">
        <v>237</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1744089</v>
      </c>
      <c r="CS15" s="660"/>
      <c r="CT15" s="660"/>
      <c r="CU15" s="660"/>
      <c r="CV15" s="660"/>
      <c r="CW15" s="660"/>
      <c r="CX15" s="660"/>
      <c r="CY15" s="661"/>
      <c r="CZ15" s="662">
        <v>9</v>
      </c>
      <c r="DA15" s="662"/>
      <c r="DB15" s="662"/>
      <c r="DC15" s="662"/>
      <c r="DD15" s="668">
        <v>302084</v>
      </c>
      <c r="DE15" s="660"/>
      <c r="DF15" s="660"/>
      <c r="DG15" s="660"/>
      <c r="DH15" s="660"/>
      <c r="DI15" s="660"/>
      <c r="DJ15" s="660"/>
      <c r="DK15" s="660"/>
      <c r="DL15" s="660"/>
      <c r="DM15" s="660"/>
      <c r="DN15" s="660"/>
      <c r="DO15" s="660"/>
      <c r="DP15" s="661"/>
      <c r="DQ15" s="668">
        <v>1203989</v>
      </c>
      <c r="DR15" s="660"/>
      <c r="DS15" s="660"/>
      <c r="DT15" s="660"/>
      <c r="DU15" s="660"/>
      <c r="DV15" s="660"/>
      <c r="DW15" s="660"/>
      <c r="DX15" s="660"/>
      <c r="DY15" s="660"/>
      <c r="DZ15" s="660"/>
      <c r="EA15" s="660"/>
      <c r="EB15" s="660"/>
      <c r="EC15" s="669"/>
    </row>
    <row r="16" spans="2:143" ht="11.25" customHeight="1" x14ac:dyDescent="0.2">
      <c r="B16" s="656" t="s">
        <v>266</v>
      </c>
      <c r="C16" s="657"/>
      <c r="D16" s="657"/>
      <c r="E16" s="657"/>
      <c r="F16" s="657"/>
      <c r="G16" s="657"/>
      <c r="H16" s="657"/>
      <c r="I16" s="657"/>
      <c r="J16" s="657"/>
      <c r="K16" s="657"/>
      <c r="L16" s="657"/>
      <c r="M16" s="657"/>
      <c r="N16" s="657"/>
      <c r="O16" s="657"/>
      <c r="P16" s="657"/>
      <c r="Q16" s="658"/>
      <c r="R16" s="659">
        <v>24216</v>
      </c>
      <c r="S16" s="660"/>
      <c r="T16" s="660"/>
      <c r="U16" s="660"/>
      <c r="V16" s="660"/>
      <c r="W16" s="660"/>
      <c r="X16" s="660"/>
      <c r="Y16" s="661"/>
      <c r="Z16" s="662">
        <v>0.1</v>
      </c>
      <c r="AA16" s="662"/>
      <c r="AB16" s="662"/>
      <c r="AC16" s="662"/>
      <c r="AD16" s="663">
        <v>24216</v>
      </c>
      <c r="AE16" s="663"/>
      <c r="AF16" s="663"/>
      <c r="AG16" s="663"/>
      <c r="AH16" s="663"/>
      <c r="AI16" s="663"/>
      <c r="AJ16" s="663"/>
      <c r="AK16" s="663"/>
      <c r="AL16" s="664">
        <v>0.2</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t="s">
        <v>237</v>
      </c>
      <c r="BH16" s="660"/>
      <c r="BI16" s="660"/>
      <c r="BJ16" s="660"/>
      <c r="BK16" s="660"/>
      <c r="BL16" s="660"/>
      <c r="BM16" s="660"/>
      <c r="BN16" s="661"/>
      <c r="BO16" s="662" t="s">
        <v>237</v>
      </c>
      <c r="BP16" s="662"/>
      <c r="BQ16" s="662"/>
      <c r="BR16" s="662"/>
      <c r="BS16" s="663" t="s">
        <v>138</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v>56265</v>
      </c>
      <c r="CS16" s="660"/>
      <c r="CT16" s="660"/>
      <c r="CU16" s="660"/>
      <c r="CV16" s="660"/>
      <c r="CW16" s="660"/>
      <c r="CX16" s="660"/>
      <c r="CY16" s="661"/>
      <c r="CZ16" s="662">
        <v>0.3</v>
      </c>
      <c r="DA16" s="662"/>
      <c r="DB16" s="662"/>
      <c r="DC16" s="662"/>
      <c r="DD16" s="668" t="s">
        <v>138</v>
      </c>
      <c r="DE16" s="660"/>
      <c r="DF16" s="660"/>
      <c r="DG16" s="660"/>
      <c r="DH16" s="660"/>
      <c r="DI16" s="660"/>
      <c r="DJ16" s="660"/>
      <c r="DK16" s="660"/>
      <c r="DL16" s="660"/>
      <c r="DM16" s="660"/>
      <c r="DN16" s="660"/>
      <c r="DO16" s="660"/>
      <c r="DP16" s="661"/>
      <c r="DQ16" s="668">
        <v>13102</v>
      </c>
      <c r="DR16" s="660"/>
      <c r="DS16" s="660"/>
      <c r="DT16" s="660"/>
      <c r="DU16" s="660"/>
      <c r="DV16" s="660"/>
      <c r="DW16" s="660"/>
      <c r="DX16" s="660"/>
      <c r="DY16" s="660"/>
      <c r="DZ16" s="660"/>
      <c r="EA16" s="660"/>
      <c r="EB16" s="660"/>
      <c r="EC16" s="669"/>
    </row>
    <row r="17" spans="2:133" ht="11.25" customHeight="1" x14ac:dyDescent="0.2">
      <c r="B17" s="656" t="s">
        <v>269</v>
      </c>
      <c r="C17" s="657"/>
      <c r="D17" s="657"/>
      <c r="E17" s="657"/>
      <c r="F17" s="657"/>
      <c r="G17" s="657"/>
      <c r="H17" s="657"/>
      <c r="I17" s="657"/>
      <c r="J17" s="657"/>
      <c r="K17" s="657"/>
      <c r="L17" s="657"/>
      <c r="M17" s="657"/>
      <c r="N17" s="657"/>
      <c r="O17" s="657"/>
      <c r="P17" s="657"/>
      <c r="Q17" s="658"/>
      <c r="R17" s="659">
        <v>26446</v>
      </c>
      <c r="S17" s="660"/>
      <c r="T17" s="660"/>
      <c r="U17" s="660"/>
      <c r="V17" s="660"/>
      <c r="W17" s="660"/>
      <c r="X17" s="660"/>
      <c r="Y17" s="661"/>
      <c r="Z17" s="662">
        <v>0.1</v>
      </c>
      <c r="AA17" s="662"/>
      <c r="AB17" s="662"/>
      <c r="AC17" s="662"/>
      <c r="AD17" s="663">
        <v>26446</v>
      </c>
      <c r="AE17" s="663"/>
      <c r="AF17" s="663"/>
      <c r="AG17" s="663"/>
      <c r="AH17" s="663"/>
      <c r="AI17" s="663"/>
      <c r="AJ17" s="663"/>
      <c r="AK17" s="663"/>
      <c r="AL17" s="664">
        <v>0.2</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237</v>
      </c>
      <c r="BH17" s="660"/>
      <c r="BI17" s="660"/>
      <c r="BJ17" s="660"/>
      <c r="BK17" s="660"/>
      <c r="BL17" s="660"/>
      <c r="BM17" s="660"/>
      <c r="BN17" s="661"/>
      <c r="BO17" s="662" t="s">
        <v>138</v>
      </c>
      <c r="BP17" s="662"/>
      <c r="BQ17" s="662"/>
      <c r="BR17" s="662"/>
      <c r="BS17" s="663" t="s">
        <v>237</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2494598</v>
      </c>
      <c r="CS17" s="660"/>
      <c r="CT17" s="660"/>
      <c r="CU17" s="660"/>
      <c r="CV17" s="660"/>
      <c r="CW17" s="660"/>
      <c r="CX17" s="660"/>
      <c r="CY17" s="661"/>
      <c r="CZ17" s="662">
        <v>12.8</v>
      </c>
      <c r="DA17" s="662"/>
      <c r="DB17" s="662"/>
      <c r="DC17" s="662"/>
      <c r="DD17" s="668" t="s">
        <v>237</v>
      </c>
      <c r="DE17" s="660"/>
      <c r="DF17" s="660"/>
      <c r="DG17" s="660"/>
      <c r="DH17" s="660"/>
      <c r="DI17" s="660"/>
      <c r="DJ17" s="660"/>
      <c r="DK17" s="660"/>
      <c r="DL17" s="660"/>
      <c r="DM17" s="660"/>
      <c r="DN17" s="660"/>
      <c r="DO17" s="660"/>
      <c r="DP17" s="661"/>
      <c r="DQ17" s="668">
        <v>2464918</v>
      </c>
      <c r="DR17" s="660"/>
      <c r="DS17" s="660"/>
      <c r="DT17" s="660"/>
      <c r="DU17" s="660"/>
      <c r="DV17" s="660"/>
      <c r="DW17" s="660"/>
      <c r="DX17" s="660"/>
      <c r="DY17" s="660"/>
      <c r="DZ17" s="660"/>
      <c r="EA17" s="660"/>
      <c r="EB17" s="660"/>
      <c r="EC17" s="669"/>
    </row>
    <row r="18" spans="2:133" ht="11.25" customHeight="1" x14ac:dyDescent="0.2">
      <c r="B18" s="656" t="s">
        <v>272</v>
      </c>
      <c r="C18" s="657"/>
      <c r="D18" s="657"/>
      <c r="E18" s="657"/>
      <c r="F18" s="657"/>
      <c r="G18" s="657"/>
      <c r="H18" s="657"/>
      <c r="I18" s="657"/>
      <c r="J18" s="657"/>
      <c r="K18" s="657"/>
      <c r="L18" s="657"/>
      <c r="M18" s="657"/>
      <c r="N18" s="657"/>
      <c r="O18" s="657"/>
      <c r="P18" s="657"/>
      <c r="Q18" s="658"/>
      <c r="R18" s="659">
        <v>10937</v>
      </c>
      <c r="S18" s="660"/>
      <c r="T18" s="660"/>
      <c r="U18" s="660"/>
      <c r="V18" s="660"/>
      <c r="W18" s="660"/>
      <c r="X18" s="660"/>
      <c r="Y18" s="661"/>
      <c r="Z18" s="662">
        <v>0.1</v>
      </c>
      <c r="AA18" s="662"/>
      <c r="AB18" s="662"/>
      <c r="AC18" s="662"/>
      <c r="AD18" s="663">
        <v>10937</v>
      </c>
      <c r="AE18" s="663"/>
      <c r="AF18" s="663"/>
      <c r="AG18" s="663"/>
      <c r="AH18" s="663"/>
      <c r="AI18" s="663"/>
      <c r="AJ18" s="663"/>
      <c r="AK18" s="663"/>
      <c r="AL18" s="664">
        <v>0.1</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138</v>
      </c>
      <c r="BH18" s="660"/>
      <c r="BI18" s="660"/>
      <c r="BJ18" s="660"/>
      <c r="BK18" s="660"/>
      <c r="BL18" s="660"/>
      <c r="BM18" s="660"/>
      <c r="BN18" s="661"/>
      <c r="BO18" s="662" t="s">
        <v>138</v>
      </c>
      <c r="BP18" s="662"/>
      <c r="BQ18" s="662"/>
      <c r="BR18" s="662"/>
      <c r="BS18" s="663" t="s">
        <v>138</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138</v>
      </c>
      <c r="CS18" s="660"/>
      <c r="CT18" s="660"/>
      <c r="CU18" s="660"/>
      <c r="CV18" s="660"/>
      <c r="CW18" s="660"/>
      <c r="CX18" s="660"/>
      <c r="CY18" s="661"/>
      <c r="CZ18" s="662" t="s">
        <v>237</v>
      </c>
      <c r="DA18" s="662"/>
      <c r="DB18" s="662"/>
      <c r="DC18" s="662"/>
      <c r="DD18" s="668" t="s">
        <v>138</v>
      </c>
      <c r="DE18" s="660"/>
      <c r="DF18" s="660"/>
      <c r="DG18" s="660"/>
      <c r="DH18" s="660"/>
      <c r="DI18" s="660"/>
      <c r="DJ18" s="660"/>
      <c r="DK18" s="660"/>
      <c r="DL18" s="660"/>
      <c r="DM18" s="660"/>
      <c r="DN18" s="660"/>
      <c r="DO18" s="660"/>
      <c r="DP18" s="661"/>
      <c r="DQ18" s="668" t="s">
        <v>237</v>
      </c>
      <c r="DR18" s="660"/>
      <c r="DS18" s="660"/>
      <c r="DT18" s="660"/>
      <c r="DU18" s="660"/>
      <c r="DV18" s="660"/>
      <c r="DW18" s="660"/>
      <c r="DX18" s="660"/>
      <c r="DY18" s="660"/>
      <c r="DZ18" s="660"/>
      <c r="EA18" s="660"/>
      <c r="EB18" s="660"/>
      <c r="EC18" s="669"/>
    </row>
    <row r="19" spans="2:133" ht="11.25" customHeight="1" x14ac:dyDescent="0.2">
      <c r="B19" s="656" t="s">
        <v>275</v>
      </c>
      <c r="C19" s="657"/>
      <c r="D19" s="657"/>
      <c r="E19" s="657"/>
      <c r="F19" s="657"/>
      <c r="G19" s="657"/>
      <c r="H19" s="657"/>
      <c r="I19" s="657"/>
      <c r="J19" s="657"/>
      <c r="K19" s="657"/>
      <c r="L19" s="657"/>
      <c r="M19" s="657"/>
      <c r="N19" s="657"/>
      <c r="O19" s="657"/>
      <c r="P19" s="657"/>
      <c r="Q19" s="658"/>
      <c r="R19" s="659">
        <v>10749</v>
      </c>
      <c r="S19" s="660"/>
      <c r="T19" s="660"/>
      <c r="U19" s="660"/>
      <c r="V19" s="660"/>
      <c r="W19" s="660"/>
      <c r="X19" s="660"/>
      <c r="Y19" s="661"/>
      <c r="Z19" s="662">
        <v>0.1</v>
      </c>
      <c r="AA19" s="662"/>
      <c r="AB19" s="662"/>
      <c r="AC19" s="662"/>
      <c r="AD19" s="663">
        <v>10749</v>
      </c>
      <c r="AE19" s="663"/>
      <c r="AF19" s="663"/>
      <c r="AG19" s="663"/>
      <c r="AH19" s="663"/>
      <c r="AI19" s="663"/>
      <c r="AJ19" s="663"/>
      <c r="AK19" s="663"/>
      <c r="AL19" s="664">
        <v>0.1</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t="s">
        <v>237</v>
      </c>
      <c r="BH19" s="660"/>
      <c r="BI19" s="660"/>
      <c r="BJ19" s="660"/>
      <c r="BK19" s="660"/>
      <c r="BL19" s="660"/>
      <c r="BM19" s="660"/>
      <c r="BN19" s="661"/>
      <c r="BO19" s="662" t="s">
        <v>237</v>
      </c>
      <c r="BP19" s="662"/>
      <c r="BQ19" s="662"/>
      <c r="BR19" s="662"/>
      <c r="BS19" s="663" t="s">
        <v>138</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138</v>
      </c>
      <c r="CS19" s="660"/>
      <c r="CT19" s="660"/>
      <c r="CU19" s="660"/>
      <c r="CV19" s="660"/>
      <c r="CW19" s="660"/>
      <c r="CX19" s="660"/>
      <c r="CY19" s="661"/>
      <c r="CZ19" s="662" t="s">
        <v>237</v>
      </c>
      <c r="DA19" s="662"/>
      <c r="DB19" s="662"/>
      <c r="DC19" s="662"/>
      <c r="DD19" s="668" t="s">
        <v>138</v>
      </c>
      <c r="DE19" s="660"/>
      <c r="DF19" s="660"/>
      <c r="DG19" s="660"/>
      <c r="DH19" s="660"/>
      <c r="DI19" s="660"/>
      <c r="DJ19" s="660"/>
      <c r="DK19" s="660"/>
      <c r="DL19" s="660"/>
      <c r="DM19" s="660"/>
      <c r="DN19" s="660"/>
      <c r="DO19" s="660"/>
      <c r="DP19" s="661"/>
      <c r="DQ19" s="668" t="s">
        <v>138</v>
      </c>
      <c r="DR19" s="660"/>
      <c r="DS19" s="660"/>
      <c r="DT19" s="660"/>
      <c r="DU19" s="660"/>
      <c r="DV19" s="660"/>
      <c r="DW19" s="660"/>
      <c r="DX19" s="660"/>
      <c r="DY19" s="660"/>
      <c r="DZ19" s="660"/>
      <c r="EA19" s="660"/>
      <c r="EB19" s="660"/>
      <c r="EC19" s="669"/>
    </row>
    <row r="20" spans="2:133" ht="11.25" customHeight="1" x14ac:dyDescent="0.2">
      <c r="B20" s="672" t="s">
        <v>278</v>
      </c>
      <c r="C20" s="673"/>
      <c r="D20" s="673"/>
      <c r="E20" s="673"/>
      <c r="F20" s="673"/>
      <c r="G20" s="673"/>
      <c r="H20" s="673"/>
      <c r="I20" s="673"/>
      <c r="J20" s="673"/>
      <c r="K20" s="673"/>
      <c r="L20" s="673"/>
      <c r="M20" s="673"/>
      <c r="N20" s="673"/>
      <c r="O20" s="673"/>
      <c r="P20" s="673"/>
      <c r="Q20" s="674"/>
      <c r="R20" s="659">
        <v>188</v>
      </c>
      <c r="S20" s="660"/>
      <c r="T20" s="660"/>
      <c r="U20" s="660"/>
      <c r="V20" s="660"/>
      <c r="W20" s="660"/>
      <c r="X20" s="660"/>
      <c r="Y20" s="661"/>
      <c r="Z20" s="662">
        <v>0</v>
      </c>
      <c r="AA20" s="662"/>
      <c r="AB20" s="662"/>
      <c r="AC20" s="662"/>
      <c r="AD20" s="663">
        <v>188</v>
      </c>
      <c r="AE20" s="663"/>
      <c r="AF20" s="663"/>
      <c r="AG20" s="663"/>
      <c r="AH20" s="663"/>
      <c r="AI20" s="663"/>
      <c r="AJ20" s="663"/>
      <c r="AK20" s="663"/>
      <c r="AL20" s="664">
        <v>0</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t="s">
        <v>138</v>
      </c>
      <c r="BH20" s="660"/>
      <c r="BI20" s="660"/>
      <c r="BJ20" s="660"/>
      <c r="BK20" s="660"/>
      <c r="BL20" s="660"/>
      <c r="BM20" s="660"/>
      <c r="BN20" s="661"/>
      <c r="BO20" s="662" t="s">
        <v>138</v>
      </c>
      <c r="BP20" s="662"/>
      <c r="BQ20" s="662"/>
      <c r="BR20" s="662"/>
      <c r="BS20" s="663" t="s">
        <v>138</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19480722</v>
      </c>
      <c r="CS20" s="660"/>
      <c r="CT20" s="660"/>
      <c r="CU20" s="660"/>
      <c r="CV20" s="660"/>
      <c r="CW20" s="660"/>
      <c r="CX20" s="660"/>
      <c r="CY20" s="661"/>
      <c r="CZ20" s="662">
        <v>100</v>
      </c>
      <c r="DA20" s="662"/>
      <c r="DB20" s="662"/>
      <c r="DC20" s="662"/>
      <c r="DD20" s="668">
        <v>1716976</v>
      </c>
      <c r="DE20" s="660"/>
      <c r="DF20" s="660"/>
      <c r="DG20" s="660"/>
      <c r="DH20" s="660"/>
      <c r="DI20" s="660"/>
      <c r="DJ20" s="660"/>
      <c r="DK20" s="660"/>
      <c r="DL20" s="660"/>
      <c r="DM20" s="660"/>
      <c r="DN20" s="660"/>
      <c r="DO20" s="660"/>
      <c r="DP20" s="661"/>
      <c r="DQ20" s="668">
        <v>13297967</v>
      </c>
      <c r="DR20" s="660"/>
      <c r="DS20" s="660"/>
      <c r="DT20" s="660"/>
      <c r="DU20" s="660"/>
      <c r="DV20" s="660"/>
      <c r="DW20" s="660"/>
      <c r="DX20" s="660"/>
      <c r="DY20" s="660"/>
      <c r="DZ20" s="660"/>
      <c r="EA20" s="660"/>
      <c r="EB20" s="660"/>
      <c r="EC20" s="669"/>
    </row>
    <row r="21" spans="2:133" ht="11.25" customHeight="1" x14ac:dyDescent="0.2">
      <c r="B21" s="656" t="s">
        <v>281</v>
      </c>
      <c r="C21" s="657"/>
      <c r="D21" s="657"/>
      <c r="E21" s="657"/>
      <c r="F21" s="657"/>
      <c r="G21" s="657"/>
      <c r="H21" s="657"/>
      <c r="I21" s="657"/>
      <c r="J21" s="657"/>
      <c r="K21" s="657"/>
      <c r="L21" s="657"/>
      <c r="M21" s="657"/>
      <c r="N21" s="657"/>
      <c r="O21" s="657"/>
      <c r="P21" s="657"/>
      <c r="Q21" s="658"/>
      <c r="R21" s="659">
        <v>8580162</v>
      </c>
      <c r="S21" s="660"/>
      <c r="T21" s="660"/>
      <c r="U21" s="660"/>
      <c r="V21" s="660"/>
      <c r="W21" s="660"/>
      <c r="X21" s="660"/>
      <c r="Y21" s="661"/>
      <c r="Z21" s="662">
        <v>42.9</v>
      </c>
      <c r="AA21" s="662"/>
      <c r="AB21" s="662"/>
      <c r="AC21" s="662"/>
      <c r="AD21" s="663">
        <v>7460223</v>
      </c>
      <c r="AE21" s="663"/>
      <c r="AF21" s="663"/>
      <c r="AG21" s="663"/>
      <c r="AH21" s="663"/>
      <c r="AI21" s="663"/>
      <c r="AJ21" s="663"/>
      <c r="AK21" s="663"/>
      <c r="AL21" s="664">
        <v>67.400000000000006</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t="s">
        <v>138</v>
      </c>
      <c r="BH21" s="660"/>
      <c r="BI21" s="660"/>
      <c r="BJ21" s="660"/>
      <c r="BK21" s="660"/>
      <c r="BL21" s="660"/>
      <c r="BM21" s="660"/>
      <c r="BN21" s="661"/>
      <c r="BO21" s="662" t="s">
        <v>138</v>
      </c>
      <c r="BP21" s="662"/>
      <c r="BQ21" s="662"/>
      <c r="BR21" s="662"/>
      <c r="BS21" s="663" t="s">
        <v>237</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283</v>
      </c>
      <c r="C22" s="657"/>
      <c r="D22" s="657"/>
      <c r="E22" s="657"/>
      <c r="F22" s="657"/>
      <c r="G22" s="657"/>
      <c r="H22" s="657"/>
      <c r="I22" s="657"/>
      <c r="J22" s="657"/>
      <c r="K22" s="657"/>
      <c r="L22" s="657"/>
      <c r="M22" s="657"/>
      <c r="N22" s="657"/>
      <c r="O22" s="657"/>
      <c r="P22" s="657"/>
      <c r="Q22" s="658"/>
      <c r="R22" s="659">
        <v>7460223</v>
      </c>
      <c r="S22" s="660"/>
      <c r="T22" s="660"/>
      <c r="U22" s="660"/>
      <c r="V22" s="660"/>
      <c r="W22" s="660"/>
      <c r="X22" s="660"/>
      <c r="Y22" s="661"/>
      <c r="Z22" s="662">
        <v>37.299999999999997</v>
      </c>
      <c r="AA22" s="662"/>
      <c r="AB22" s="662"/>
      <c r="AC22" s="662"/>
      <c r="AD22" s="663">
        <v>7460223</v>
      </c>
      <c r="AE22" s="663"/>
      <c r="AF22" s="663"/>
      <c r="AG22" s="663"/>
      <c r="AH22" s="663"/>
      <c r="AI22" s="663"/>
      <c r="AJ22" s="663"/>
      <c r="AK22" s="663"/>
      <c r="AL22" s="664">
        <v>67.400000000000006</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138</v>
      </c>
      <c r="BH22" s="660"/>
      <c r="BI22" s="660"/>
      <c r="BJ22" s="660"/>
      <c r="BK22" s="660"/>
      <c r="BL22" s="660"/>
      <c r="BM22" s="660"/>
      <c r="BN22" s="661"/>
      <c r="BO22" s="662" t="s">
        <v>237</v>
      </c>
      <c r="BP22" s="662"/>
      <c r="BQ22" s="662"/>
      <c r="BR22" s="662"/>
      <c r="BS22" s="663" t="s">
        <v>138</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286</v>
      </c>
      <c r="C23" s="657"/>
      <c r="D23" s="657"/>
      <c r="E23" s="657"/>
      <c r="F23" s="657"/>
      <c r="G23" s="657"/>
      <c r="H23" s="657"/>
      <c r="I23" s="657"/>
      <c r="J23" s="657"/>
      <c r="K23" s="657"/>
      <c r="L23" s="657"/>
      <c r="M23" s="657"/>
      <c r="N23" s="657"/>
      <c r="O23" s="657"/>
      <c r="P23" s="657"/>
      <c r="Q23" s="658"/>
      <c r="R23" s="659">
        <v>1119939</v>
      </c>
      <c r="S23" s="660"/>
      <c r="T23" s="660"/>
      <c r="U23" s="660"/>
      <c r="V23" s="660"/>
      <c r="W23" s="660"/>
      <c r="X23" s="660"/>
      <c r="Y23" s="661"/>
      <c r="Z23" s="662">
        <v>5.6</v>
      </c>
      <c r="AA23" s="662"/>
      <c r="AB23" s="662"/>
      <c r="AC23" s="662"/>
      <c r="AD23" s="663" t="s">
        <v>138</v>
      </c>
      <c r="AE23" s="663"/>
      <c r="AF23" s="663"/>
      <c r="AG23" s="663"/>
      <c r="AH23" s="663"/>
      <c r="AI23" s="663"/>
      <c r="AJ23" s="663"/>
      <c r="AK23" s="663"/>
      <c r="AL23" s="664" t="s">
        <v>138</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t="s">
        <v>237</v>
      </c>
      <c r="BH23" s="660"/>
      <c r="BI23" s="660"/>
      <c r="BJ23" s="660"/>
      <c r="BK23" s="660"/>
      <c r="BL23" s="660"/>
      <c r="BM23" s="660"/>
      <c r="BN23" s="661"/>
      <c r="BO23" s="662" t="s">
        <v>138</v>
      </c>
      <c r="BP23" s="662"/>
      <c r="BQ23" s="662"/>
      <c r="BR23" s="662"/>
      <c r="BS23" s="663" t="s">
        <v>138</v>
      </c>
      <c r="BT23" s="663"/>
      <c r="BU23" s="663"/>
      <c r="BV23" s="663"/>
      <c r="BW23" s="663"/>
      <c r="BX23" s="663"/>
      <c r="BY23" s="663"/>
      <c r="BZ23" s="663"/>
      <c r="CA23" s="663"/>
      <c r="CB23" s="667"/>
      <c r="CD23" s="641" t="s">
        <v>225</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6" t="s">
        <v>291</v>
      </c>
      <c r="DM23" s="687"/>
      <c r="DN23" s="687"/>
      <c r="DO23" s="687"/>
      <c r="DP23" s="687"/>
      <c r="DQ23" s="687"/>
      <c r="DR23" s="687"/>
      <c r="DS23" s="687"/>
      <c r="DT23" s="687"/>
      <c r="DU23" s="687"/>
      <c r="DV23" s="688"/>
      <c r="DW23" s="641" t="s">
        <v>292</v>
      </c>
      <c r="DX23" s="642"/>
      <c r="DY23" s="642"/>
      <c r="DZ23" s="642"/>
      <c r="EA23" s="642"/>
      <c r="EB23" s="642"/>
      <c r="EC23" s="643"/>
    </row>
    <row r="24" spans="2:133" ht="11.25" customHeight="1" x14ac:dyDescent="0.2">
      <c r="B24" s="656" t="s">
        <v>293</v>
      </c>
      <c r="C24" s="657"/>
      <c r="D24" s="657"/>
      <c r="E24" s="657"/>
      <c r="F24" s="657"/>
      <c r="G24" s="657"/>
      <c r="H24" s="657"/>
      <c r="I24" s="657"/>
      <c r="J24" s="657"/>
      <c r="K24" s="657"/>
      <c r="L24" s="657"/>
      <c r="M24" s="657"/>
      <c r="N24" s="657"/>
      <c r="O24" s="657"/>
      <c r="P24" s="657"/>
      <c r="Q24" s="658"/>
      <c r="R24" s="659" t="s">
        <v>138</v>
      </c>
      <c r="S24" s="660"/>
      <c r="T24" s="660"/>
      <c r="U24" s="660"/>
      <c r="V24" s="660"/>
      <c r="W24" s="660"/>
      <c r="X24" s="660"/>
      <c r="Y24" s="661"/>
      <c r="Z24" s="662" t="s">
        <v>138</v>
      </c>
      <c r="AA24" s="662"/>
      <c r="AB24" s="662"/>
      <c r="AC24" s="662"/>
      <c r="AD24" s="663" t="s">
        <v>138</v>
      </c>
      <c r="AE24" s="663"/>
      <c r="AF24" s="663"/>
      <c r="AG24" s="663"/>
      <c r="AH24" s="663"/>
      <c r="AI24" s="663"/>
      <c r="AJ24" s="663"/>
      <c r="AK24" s="663"/>
      <c r="AL24" s="664" t="s">
        <v>138</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237</v>
      </c>
      <c r="BH24" s="660"/>
      <c r="BI24" s="660"/>
      <c r="BJ24" s="660"/>
      <c r="BK24" s="660"/>
      <c r="BL24" s="660"/>
      <c r="BM24" s="660"/>
      <c r="BN24" s="661"/>
      <c r="BO24" s="662" t="s">
        <v>237</v>
      </c>
      <c r="BP24" s="662"/>
      <c r="BQ24" s="662"/>
      <c r="BR24" s="662"/>
      <c r="BS24" s="663" t="s">
        <v>138</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8697773</v>
      </c>
      <c r="CS24" s="649"/>
      <c r="CT24" s="649"/>
      <c r="CU24" s="649"/>
      <c r="CV24" s="649"/>
      <c r="CW24" s="649"/>
      <c r="CX24" s="649"/>
      <c r="CY24" s="650"/>
      <c r="CZ24" s="653">
        <v>44.6</v>
      </c>
      <c r="DA24" s="654"/>
      <c r="DB24" s="654"/>
      <c r="DC24" s="670"/>
      <c r="DD24" s="689">
        <v>6470263</v>
      </c>
      <c r="DE24" s="649"/>
      <c r="DF24" s="649"/>
      <c r="DG24" s="649"/>
      <c r="DH24" s="649"/>
      <c r="DI24" s="649"/>
      <c r="DJ24" s="649"/>
      <c r="DK24" s="650"/>
      <c r="DL24" s="689">
        <v>5956999</v>
      </c>
      <c r="DM24" s="649"/>
      <c r="DN24" s="649"/>
      <c r="DO24" s="649"/>
      <c r="DP24" s="649"/>
      <c r="DQ24" s="649"/>
      <c r="DR24" s="649"/>
      <c r="DS24" s="649"/>
      <c r="DT24" s="649"/>
      <c r="DU24" s="649"/>
      <c r="DV24" s="650"/>
      <c r="DW24" s="653">
        <v>53.3</v>
      </c>
      <c r="DX24" s="654"/>
      <c r="DY24" s="654"/>
      <c r="DZ24" s="654"/>
      <c r="EA24" s="654"/>
      <c r="EB24" s="654"/>
      <c r="EC24" s="655"/>
    </row>
    <row r="25" spans="2:133" ht="11.25" customHeight="1" x14ac:dyDescent="0.2">
      <c r="B25" s="656" t="s">
        <v>296</v>
      </c>
      <c r="C25" s="657"/>
      <c r="D25" s="657"/>
      <c r="E25" s="657"/>
      <c r="F25" s="657"/>
      <c r="G25" s="657"/>
      <c r="H25" s="657"/>
      <c r="I25" s="657"/>
      <c r="J25" s="657"/>
      <c r="K25" s="657"/>
      <c r="L25" s="657"/>
      <c r="M25" s="657"/>
      <c r="N25" s="657"/>
      <c r="O25" s="657"/>
      <c r="P25" s="657"/>
      <c r="Q25" s="658"/>
      <c r="R25" s="659">
        <v>12156324</v>
      </c>
      <c r="S25" s="660"/>
      <c r="T25" s="660"/>
      <c r="U25" s="660"/>
      <c r="V25" s="660"/>
      <c r="W25" s="660"/>
      <c r="X25" s="660"/>
      <c r="Y25" s="661"/>
      <c r="Z25" s="662">
        <v>60.8</v>
      </c>
      <c r="AA25" s="662"/>
      <c r="AB25" s="662"/>
      <c r="AC25" s="662"/>
      <c r="AD25" s="663">
        <v>11036385</v>
      </c>
      <c r="AE25" s="663"/>
      <c r="AF25" s="663"/>
      <c r="AG25" s="663"/>
      <c r="AH25" s="663"/>
      <c r="AI25" s="663"/>
      <c r="AJ25" s="663"/>
      <c r="AK25" s="663"/>
      <c r="AL25" s="664">
        <v>99.7</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138</v>
      </c>
      <c r="BH25" s="660"/>
      <c r="BI25" s="660"/>
      <c r="BJ25" s="660"/>
      <c r="BK25" s="660"/>
      <c r="BL25" s="660"/>
      <c r="BM25" s="660"/>
      <c r="BN25" s="661"/>
      <c r="BO25" s="662" t="s">
        <v>237</v>
      </c>
      <c r="BP25" s="662"/>
      <c r="BQ25" s="662"/>
      <c r="BR25" s="662"/>
      <c r="BS25" s="663" t="s">
        <v>237</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3423560</v>
      </c>
      <c r="CS25" s="692"/>
      <c r="CT25" s="692"/>
      <c r="CU25" s="692"/>
      <c r="CV25" s="692"/>
      <c r="CW25" s="692"/>
      <c r="CX25" s="692"/>
      <c r="CY25" s="693"/>
      <c r="CZ25" s="664">
        <v>17.600000000000001</v>
      </c>
      <c r="DA25" s="690"/>
      <c r="DB25" s="690"/>
      <c r="DC25" s="694"/>
      <c r="DD25" s="668">
        <v>3164105</v>
      </c>
      <c r="DE25" s="692"/>
      <c r="DF25" s="692"/>
      <c r="DG25" s="692"/>
      <c r="DH25" s="692"/>
      <c r="DI25" s="692"/>
      <c r="DJ25" s="692"/>
      <c r="DK25" s="693"/>
      <c r="DL25" s="668">
        <v>2708921</v>
      </c>
      <c r="DM25" s="692"/>
      <c r="DN25" s="692"/>
      <c r="DO25" s="692"/>
      <c r="DP25" s="692"/>
      <c r="DQ25" s="692"/>
      <c r="DR25" s="692"/>
      <c r="DS25" s="692"/>
      <c r="DT25" s="692"/>
      <c r="DU25" s="692"/>
      <c r="DV25" s="693"/>
      <c r="DW25" s="664">
        <v>24.2</v>
      </c>
      <c r="DX25" s="690"/>
      <c r="DY25" s="690"/>
      <c r="DZ25" s="690"/>
      <c r="EA25" s="690"/>
      <c r="EB25" s="690"/>
      <c r="EC25" s="691"/>
    </row>
    <row r="26" spans="2:133" ht="11.25" customHeight="1" x14ac:dyDescent="0.2">
      <c r="B26" s="656" t="s">
        <v>299</v>
      </c>
      <c r="C26" s="657"/>
      <c r="D26" s="657"/>
      <c r="E26" s="657"/>
      <c r="F26" s="657"/>
      <c r="G26" s="657"/>
      <c r="H26" s="657"/>
      <c r="I26" s="657"/>
      <c r="J26" s="657"/>
      <c r="K26" s="657"/>
      <c r="L26" s="657"/>
      <c r="M26" s="657"/>
      <c r="N26" s="657"/>
      <c r="O26" s="657"/>
      <c r="P26" s="657"/>
      <c r="Q26" s="658"/>
      <c r="R26" s="659">
        <v>3584</v>
      </c>
      <c r="S26" s="660"/>
      <c r="T26" s="660"/>
      <c r="U26" s="660"/>
      <c r="V26" s="660"/>
      <c r="W26" s="660"/>
      <c r="X26" s="660"/>
      <c r="Y26" s="661"/>
      <c r="Z26" s="662">
        <v>0</v>
      </c>
      <c r="AA26" s="662"/>
      <c r="AB26" s="662"/>
      <c r="AC26" s="662"/>
      <c r="AD26" s="663">
        <v>3584</v>
      </c>
      <c r="AE26" s="663"/>
      <c r="AF26" s="663"/>
      <c r="AG26" s="663"/>
      <c r="AH26" s="663"/>
      <c r="AI26" s="663"/>
      <c r="AJ26" s="663"/>
      <c r="AK26" s="663"/>
      <c r="AL26" s="664">
        <v>0</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237</v>
      </c>
      <c r="BH26" s="660"/>
      <c r="BI26" s="660"/>
      <c r="BJ26" s="660"/>
      <c r="BK26" s="660"/>
      <c r="BL26" s="660"/>
      <c r="BM26" s="660"/>
      <c r="BN26" s="661"/>
      <c r="BO26" s="662" t="s">
        <v>138</v>
      </c>
      <c r="BP26" s="662"/>
      <c r="BQ26" s="662"/>
      <c r="BR26" s="662"/>
      <c r="BS26" s="663" t="s">
        <v>237</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2040181</v>
      </c>
      <c r="CS26" s="660"/>
      <c r="CT26" s="660"/>
      <c r="CU26" s="660"/>
      <c r="CV26" s="660"/>
      <c r="CW26" s="660"/>
      <c r="CX26" s="660"/>
      <c r="CY26" s="661"/>
      <c r="CZ26" s="664">
        <v>10.5</v>
      </c>
      <c r="DA26" s="690"/>
      <c r="DB26" s="690"/>
      <c r="DC26" s="694"/>
      <c r="DD26" s="668">
        <v>1885620</v>
      </c>
      <c r="DE26" s="660"/>
      <c r="DF26" s="660"/>
      <c r="DG26" s="660"/>
      <c r="DH26" s="660"/>
      <c r="DI26" s="660"/>
      <c r="DJ26" s="660"/>
      <c r="DK26" s="661"/>
      <c r="DL26" s="668" t="s">
        <v>138</v>
      </c>
      <c r="DM26" s="660"/>
      <c r="DN26" s="660"/>
      <c r="DO26" s="660"/>
      <c r="DP26" s="660"/>
      <c r="DQ26" s="660"/>
      <c r="DR26" s="660"/>
      <c r="DS26" s="660"/>
      <c r="DT26" s="660"/>
      <c r="DU26" s="660"/>
      <c r="DV26" s="661"/>
      <c r="DW26" s="664" t="s">
        <v>237</v>
      </c>
      <c r="DX26" s="690"/>
      <c r="DY26" s="690"/>
      <c r="DZ26" s="690"/>
      <c r="EA26" s="690"/>
      <c r="EB26" s="690"/>
      <c r="EC26" s="691"/>
    </row>
    <row r="27" spans="2:133" ht="11.25" customHeight="1" x14ac:dyDescent="0.2">
      <c r="B27" s="656" t="s">
        <v>302</v>
      </c>
      <c r="C27" s="657"/>
      <c r="D27" s="657"/>
      <c r="E27" s="657"/>
      <c r="F27" s="657"/>
      <c r="G27" s="657"/>
      <c r="H27" s="657"/>
      <c r="I27" s="657"/>
      <c r="J27" s="657"/>
      <c r="K27" s="657"/>
      <c r="L27" s="657"/>
      <c r="M27" s="657"/>
      <c r="N27" s="657"/>
      <c r="O27" s="657"/>
      <c r="P27" s="657"/>
      <c r="Q27" s="658"/>
      <c r="R27" s="659">
        <v>92785</v>
      </c>
      <c r="S27" s="660"/>
      <c r="T27" s="660"/>
      <c r="U27" s="660"/>
      <c r="V27" s="660"/>
      <c r="W27" s="660"/>
      <c r="X27" s="660"/>
      <c r="Y27" s="661"/>
      <c r="Z27" s="662">
        <v>0.5</v>
      </c>
      <c r="AA27" s="662"/>
      <c r="AB27" s="662"/>
      <c r="AC27" s="662"/>
      <c r="AD27" s="663" t="s">
        <v>138</v>
      </c>
      <c r="AE27" s="663"/>
      <c r="AF27" s="663"/>
      <c r="AG27" s="663"/>
      <c r="AH27" s="663"/>
      <c r="AI27" s="663"/>
      <c r="AJ27" s="663"/>
      <c r="AK27" s="663"/>
      <c r="AL27" s="664" t="s">
        <v>237</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2574677</v>
      </c>
      <c r="BH27" s="660"/>
      <c r="BI27" s="660"/>
      <c r="BJ27" s="660"/>
      <c r="BK27" s="660"/>
      <c r="BL27" s="660"/>
      <c r="BM27" s="660"/>
      <c r="BN27" s="661"/>
      <c r="BO27" s="662">
        <v>100</v>
      </c>
      <c r="BP27" s="662"/>
      <c r="BQ27" s="662"/>
      <c r="BR27" s="662"/>
      <c r="BS27" s="663" t="s">
        <v>237</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2779615</v>
      </c>
      <c r="CS27" s="692"/>
      <c r="CT27" s="692"/>
      <c r="CU27" s="692"/>
      <c r="CV27" s="692"/>
      <c r="CW27" s="692"/>
      <c r="CX27" s="692"/>
      <c r="CY27" s="693"/>
      <c r="CZ27" s="664">
        <v>14.3</v>
      </c>
      <c r="DA27" s="690"/>
      <c r="DB27" s="690"/>
      <c r="DC27" s="694"/>
      <c r="DD27" s="668">
        <v>841240</v>
      </c>
      <c r="DE27" s="692"/>
      <c r="DF27" s="692"/>
      <c r="DG27" s="692"/>
      <c r="DH27" s="692"/>
      <c r="DI27" s="692"/>
      <c r="DJ27" s="692"/>
      <c r="DK27" s="693"/>
      <c r="DL27" s="668">
        <v>783160</v>
      </c>
      <c r="DM27" s="692"/>
      <c r="DN27" s="692"/>
      <c r="DO27" s="692"/>
      <c r="DP27" s="692"/>
      <c r="DQ27" s="692"/>
      <c r="DR27" s="692"/>
      <c r="DS27" s="692"/>
      <c r="DT27" s="692"/>
      <c r="DU27" s="692"/>
      <c r="DV27" s="693"/>
      <c r="DW27" s="664">
        <v>7</v>
      </c>
      <c r="DX27" s="690"/>
      <c r="DY27" s="690"/>
      <c r="DZ27" s="690"/>
      <c r="EA27" s="690"/>
      <c r="EB27" s="690"/>
      <c r="EC27" s="691"/>
    </row>
    <row r="28" spans="2:133" ht="11.25" customHeight="1" x14ac:dyDescent="0.2">
      <c r="B28" s="656" t="s">
        <v>305</v>
      </c>
      <c r="C28" s="657"/>
      <c r="D28" s="657"/>
      <c r="E28" s="657"/>
      <c r="F28" s="657"/>
      <c r="G28" s="657"/>
      <c r="H28" s="657"/>
      <c r="I28" s="657"/>
      <c r="J28" s="657"/>
      <c r="K28" s="657"/>
      <c r="L28" s="657"/>
      <c r="M28" s="657"/>
      <c r="N28" s="657"/>
      <c r="O28" s="657"/>
      <c r="P28" s="657"/>
      <c r="Q28" s="658"/>
      <c r="R28" s="659">
        <v>208021</v>
      </c>
      <c r="S28" s="660"/>
      <c r="T28" s="660"/>
      <c r="U28" s="660"/>
      <c r="V28" s="660"/>
      <c r="W28" s="660"/>
      <c r="X28" s="660"/>
      <c r="Y28" s="661"/>
      <c r="Z28" s="662">
        <v>1</v>
      </c>
      <c r="AA28" s="662"/>
      <c r="AB28" s="662"/>
      <c r="AC28" s="662"/>
      <c r="AD28" s="663">
        <v>7091</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2494598</v>
      </c>
      <c r="CS28" s="660"/>
      <c r="CT28" s="660"/>
      <c r="CU28" s="660"/>
      <c r="CV28" s="660"/>
      <c r="CW28" s="660"/>
      <c r="CX28" s="660"/>
      <c r="CY28" s="661"/>
      <c r="CZ28" s="664">
        <v>12.8</v>
      </c>
      <c r="DA28" s="690"/>
      <c r="DB28" s="690"/>
      <c r="DC28" s="694"/>
      <c r="DD28" s="668">
        <v>2464918</v>
      </c>
      <c r="DE28" s="660"/>
      <c r="DF28" s="660"/>
      <c r="DG28" s="660"/>
      <c r="DH28" s="660"/>
      <c r="DI28" s="660"/>
      <c r="DJ28" s="660"/>
      <c r="DK28" s="661"/>
      <c r="DL28" s="668">
        <v>2464918</v>
      </c>
      <c r="DM28" s="660"/>
      <c r="DN28" s="660"/>
      <c r="DO28" s="660"/>
      <c r="DP28" s="660"/>
      <c r="DQ28" s="660"/>
      <c r="DR28" s="660"/>
      <c r="DS28" s="660"/>
      <c r="DT28" s="660"/>
      <c r="DU28" s="660"/>
      <c r="DV28" s="661"/>
      <c r="DW28" s="664">
        <v>22</v>
      </c>
      <c r="DX28" s="690"/>
      <c r="DY28" s="690"/>
      <c r="DZ28" s="690"/>
      <c r="EA28" s="690"/>
      <c r="EB28" s="690"/>
      <c r="EC28" s="691"/>
    </row>
    <row r="29" spans="2:133" ht="11.25" customHeight="1" x14ac:dyDescent="0.2">
      <c r="B29" s="656" t="s">
        <v>307</v>
      </c>
      <c r="C29" s="657"/>
      <c r="D29" s="657"/>
      <c r="E29" s="657"/>
      <c r="F29" s="657"/>
      <c r="G29" s="657"/>
      <c r="H29" s="657"/>
      <c r="I29" s="657"/>
      <c r="J29" s="657"/>
      <c r="K29" s="657"/>
      <c r="L29" s="657"/>
      <c r="M29" s="657"/>
      <c r="N29" s="657"/>
      <c r="O29" s="657"/>
      <c r="P29" s="657"/>
      <c r="Q29" s="658"/>
      <c r="R29" s="659">
        <v>87188</v>
      </c>
      <c r="S29" s="660"/>
      <c r="T29" s="660"/>
      <c r="U29" s="660"/>
      <c r="V29" s="660"/>
      <c r="W29" s="660"/>
      <c r="X29" s="660"/>
      <c r="Y29" s="661"/>
      <c r="Z29" s="662">
        <v>0.4</v>
      </c>
      <c r="AA29" s="662"/>
      <c r="AB29" s="662"/>
      <c r="AC29" s="662"/>
      <c r="AD29" s="663" t="s">
        <v>237</v>
      </c>
      <c r="AE29" s="663"/>
      <c r="AF29" s="663"/>
      <c r="AG29" s="663"/>
      <c r="AH29" s="663"/>
      <c r="AI29" s="663"/>
      <c r="AJ29" s="663"/>
      <c r="AK29" s="663"/>
      <c r="AL29" s="664" t="s">
        <v>237</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308</v>
      </c>
      <c r="CE29" s="696"/>
      <c r="CF29" s="656" t="s">
        <v>309</v>
      </c>
      <c r="CG29" s="657"/>
      <c r="CH29" s="657"/>
      <c r="CI29" s="657"/>
      <c r="CJ29" s="657"/>
      <c r="CK29" s="657"/>
      <c r="CL29" s="657"/>
      <c r="CM29" s="657"/>
      <c r="CN29" s="657"/>
      <c r="CO29" s="657"/>
      <c r="CP29" s="657"/>
      <c r="CQ29" s="658"/>
      <c r="CR29" s="659">
        <v>2494532</v>
      </c>
      <c r="CS29" s="692"/>
      <c r="CT29" s="692"/>
      <c r="CU29" s="692"/>
      <c r="CV29" s="692"/>
      <c r="CW29" s="692"/>
      <c r="CX29" s="692"/>
      <c r="CY29" s="693"/>
      <c r="CZ29" s="664">
        <v>12.8</v>
      </c>
      <c r="DA29" s="690"/>
      <c r="DB29" s="690"/>
      <c r="DC29" s="694"/>
      <c r="DD29" s="668">
        <v>2464852</v>
      </c>
      <c r="DE29" s="692"/>
      <c r="DF29" s="692"/>
      <c r="DG29" s="692"/>
      <c r="DH29" s="692"/>
      <c r="DI29" s="692"/>
      <c r="DJ29" s="692"/>
      <c r="DK29" s="693"/>
      <c r="DL29" s="668">
        <v>2464852</v>
      </c>
      <c r="DM29" s="692"/>
      <c r="DN29" s="692"/>
      <c r="DO29" s="692"/>
      <c r="DP29" s="692"/>
      <c r="DQ29" s="692"/>
      <c r="DR29" s="692"/>
      <c r="DS29" s="692"/>
      <c r="DT29" s="692"/>
      <c r="DU29" s="692"/>
      <c r="DV29" s="693"/>
      <c r="DW29" s="664">
        <v>22</v>
      </c>
      <c r="DX29" s="690"/>
      <c r="DY29" s="690"/>
      <c r="DZ29" s="690"/>
      <c r="EA29" s="690"/>
      <c r="EB29" s="690"/>
      <c r="EC29" s="691"/>
    </row>
    <row r="30" spans="2:133" ht="11.25" customHeight="1" x14ac:dyDescent="0.2">
      <c r="B30" s="656" t="s">
        <v>310</v>
      </c>
      <c r="C30" s="657"/>
      <c r="D30" s="657"/>
      <c r="E30" s="657"/>
      <c r="F30" s="657"/>
      <c r="G30" s="657"/>
      <c r="H30" s="657"/>
      <c r="I30" s="657"/>
      <c r="J30" s="657"/>
      <c r="K30" s="657"/>
      <c r="L30" s="657"/>
      <c r="M30" s="657"/>
      <c r="N30" s="657"/>
      <c r="O30" s="657"/>
      <c r="P30" s="657"/>
      <c r="Q30" s="658"/>
      <c r="R30" s="659">
        <v>2757576</v>
      </c>
      <c r="S30" s="660"/>
      <c r="T30" s="660"/>
      <c r="U30" s="660"/>
      <c r="V30" s="660"/>
      <c r="W30" s="660"/>
      <c r="X30" s="660"/>
      <c r="Y30" s="661"/>
      <c r="Z30" s="662">
        <v>13.8</v>
      </c>
      <c r="AA30" s="662"/>
      <c r="AB30" s="662"/>
      <c r="AC30" s="662"/>
      <c r="AD30" s="663" t="s">
        <v>138</v>
      </c>
      <c r="AE30" s="663"/>
      <c r="AF30" s="663"/>
      <c r="AG30" s="663"/>
      <c r="AH30" s="663"/>
      <c r="AI30" s="663"/>
      <c r="AJ30" s="663"/>
      <c r="AK30" s="663"/>
      <c r="AL30" s="664" t="s">
        <v>138</v>
      </c>
      <c r="AM30" s="665"/>
      <c r="AN30" s="665"/>
      <c r="AO30" s="666"/>
      <c r="AP30" s="641" t="s">
        <v>225</v>
      </c>
      <c r="AQ30" s="642"/>
      <c r="AR30" s="642"/>
      <c r="AS30" s="642"/>
      <c r="AT30" s="642"/>
      <c r="AU30" s="642"/>
      <c r="AV30" s="642"/>
      <c r="AW30" s="642"/>
      <c r="AX30" s="642"/>
      <c r="AY30" s="642"/>
      <c r="AZ30" s="642"/>
      <c r="BA30" s="642"/>
      <c r="BB30" s="642"/>
      <c r="BC30" s="642"/>
      <c r="BD30" s="642"/>
      <c r="BE30" s="642"/>
      <c r="BF30" s="643"/>
      <c r="BG30" s="641" t="s">
        <v>311</v>
      </c>
      <c r="BH30" s="701"/>
      <c r="BI30" s="701"/>
      <c r="BJ30" s="701"/>
      <c r="BK30" s="701"/>
      <c r="BL30" s="701"/>
      <c r="BM30" s="701"/>
      <c r="BN30" s="701"/>
      <c r="BO30" s="701"/>
      <c r="BP30" s="701"/>
      <c r="BQ30" s="702"/>
      <c r="BR30" s="641" t="s">
        <v>312</v>
      </c>
      <c r="BS30" s="701"/>
      <c r="BT30" s="701"/>
      <c r="BU30" s="701"/>
      <c r="BV30" s="701"/>
      <c r="BW30" s="701"/>
      <c r="BX30" s="701"/>
      <c r="BY30" s="701"/>
      <c r="BZ30" s="701"/>
      <c r="CA30" s="701"/>
      <c r="CB30" s="702"/>
      <c r="CD30" s="697"/>
      <c r="CE30" s="698"/>
      <c r="CF30" s="656" t="s">
        <v>313</v>
      </c>
      <c r="CG30" s="657"/>
      <c r="CH30" s="657"/>
      <c r="CI30" s="657"/>
      <c r="CJ30" s="657"/>
      <c r="CK30" s="657"/>
      <c r="CL30" s="657"/>
      <c r="CM30" s="657"/>
      <c r="CN30" s="657"/>
      <c r="CO30" s="657"/>
      <c r="CP30" s="657"/>
      <c r="CQ30" s="658"/>
      <c r="CR30" s="659">
        <v>2415945</v>
      </c>
      <c r="CS30" s="660"/>
      <c r="CT30" s="660"/>
      <c r="CU30" s="660"/>
      <c r="CV30" s="660"/>
      <c r="CW30" s="660"/>
      <c r="CX30" s="660"/>
      <c r="CY30" s="661"/>
      <c r="CZ30" s="664">
        <v>12.4</v>
      </c>
      <c r="DA30" s="690"/>
      <c r="DB30" s="690"/>
      <c r="DC30" s="694"/>
      <c r="DD30" s="668">
        <v>2386698</v>
      </c>
      <c r="DE30" s="660"/>
      <c r="DF30" s="660"/>
      <c r="DG30" s="660"/>
      <c r="DH30" s="660"/>
      <c r="DI30" s="660"/>
      <c r="DJ30" s="660"/>
      <c r="DK30" s="661"/>
      <c r="DL30" s="668">
        <v>2386698</v>
      </c>
      <c r="DM30" s="660"/>
      <c r="DN30" s="660"/>
      <c r="DO30" s="660"/>
      <c r="DP30" s="660"/>
      <c r="DQ30" s="660"/>
      <c r="DR30" s="660"/>
      <c r="DS30" s="660"/>
      <c r="DT30" s="660"/>
      <c r="DU30" s="660"/>
      <c r="DV30" s="661"/>
      <c r="DW30" s="664">
        <v>21.3</v>
      </c>
      <c r="DX30" s="690"/>
      <c r="DY30" s="690"/>
      <c r="DZ30" s="690"/>
      <c r="EA30" s="690"/>
      <c r="EB30" s="690"/>
      <c r="EC30" s="691"/>
    </row>
    <row r="31" spans="2:133" ht="11.25" customHeight="1" x14ac:dyDescent="0.2">
      <c r="B31" s="672" t="s">
        <v>314</v>
      </c>
      <c r="C31" s="673"/>
      <c r="D31" s="673"/>
      <c r="E31" s="673"/>
      <c r="F31" s="673"/>
      <c r="G31" s="673"/>
      <c r="H31" s="673"/>
      <c r="I31" s="673"/>
      <c r="J31" s="673"/>
      <c r="K31" s="673"/>
      <c r="L31" s="673"/>
      <c r="M31" s="673"/>
      <c r="N31" s="673"/>
      <c r="O31" s="673"/>
      <c r="P31" s="673"/>
      <c r="Q31" s="674"/>
      <c r="R31" s="659" t="s">
        <v>138</v>
      </c>
      <c r="S31" s="660"/>
      <c r="T31" s="660"/>
      <c r="U31" s="660"/>
      <c r="V31" s="660"/>
      <c r="W31" s="660"/>
      <c r="X31" s="660"/>
      <c r="Y31" s="661"/>
      <c r="Z31" s="662" t="s">
        <v>237</v>
      </c>
      <c r="AA31" s="662"/>
      <c r="AB31" s="662"/>
      <c r="AC31" s="662"/>
      <c r="AD31" s="663" t="s">
        <v>138</v>
      </c>
      <c r="AE31" s="663"/>
      <c r="AF31" s="663"/>
      <c r="AG31" s="663"/>
      <c r="AH31" s="663"/>
      <c r="AI31" s="663"/>
      <c r="AJ31" s="663"/>
      <c r="AK31" s="663"/>
      <c r="AL31" s="664" t="s">
        <v>138</v>
      </c>
      <c r="AM31" s="665"/>
      <c r="AN31" s="665"/>
      <c r="AO31" s="666"/>
      <c r="AP31" s="705" t="s">
        <v>315</v>
      </c>
      <c r="AQ31" s="706"/>
      <c r="AR31" s="706"/>
      <c r="AS31" s="706"/>
      <c r="AT31" s="711" t="s">
        <v>316</v>
      </c>
      <c r="AU31" s="218"/>
      <c r="AV31" s="218"/>
      <c r="AW31" s="218"/>
      <c r="AX31" s="645" t="s">
        <v>188</v>
      </c>
      <c r="AY31" s="646"/>
      <c r="AZ31" s="646"/>
      <c r="BA31" s="646"/>
      <c r="BB31" s="646"/>
      <c r="BC31" s="646"/>
      <c r="BD31" s="646"/>
      <c r="BE31" s="646"/>
      <c r="BF31" s="647"/>
      <c r="BG31" s="715">
        <v>99.1</v>
      </c>
      <c r="BH31" s="703"/>
      <c r="BI31" s="703"/>
      <c r="BJ31" s="703"/>
      <c r="BK31" s="703"/>
      <c r="BL31" s="703"/>
      <c r="BM31" s="654">
        <v>96.8</v>
      </c>
      <c r="BN31" s="703"/>
      <c r="BO31" s="703"/>
      <c r="BP31" s="703"/>
      <c r="BQ31" s="704"/>
      <c r="BR31" s="715">
        <v>98.8</v>
      </c>
      <c r="BS31" s="703"/>
      <c r="BT31" s="703"/>
      <c r="BU31" s="703"/>
      <c r="BV31" s="703"/>
      <c r="BW31" s="703"/>
      <c r="BX31" s="654">
        <v>96</v>
      </c>
      <c r="BY31" s="703"/>
      <c r="BZ31" s="703"/>
      <c r="CA31" s="703"/>
      <c r="CB31" s="704"/>
      <c r="CD31" s="697"/>
      <c r="CE31" s="698"/>
      <c r="CF31" s="656" t="s">
        <v>317</v>
      </c>
      <c r="CG31" s="657"/>
      <c r="CH31" s="657"/>
      <c r="CI31" s="657"/>
      <c r="CJ31" s="657"/>
      <c r="CK31" s="657"/>
      <c r="CL31" s="657"/>
      <c r="CM31" s="657"/>
      <c r="CN31" s="657"/>
      <c r="CO31" s="657"/>
      <c r="CP31" s="657"/>
      <c r="CQ31" s="658"/>
      <c r="CR31" s="659">
        <v>78587</v>
      </c>
      <c r="CS31" s="692"/>
      <c r="CT31" s="692"/>
      <c r="CU31" s="692"/>
      <c r="CV31" s="692"/>
      <c r="CW31" s="692"/>
      <c r="CX31" s="692"/>
      <c r="CY31" s="693"/>
      <c r="CZ31" s="664">
        <v>0.4</v>
      </c>
      <c r="DA31" s="690"/>
      <c r="DB31" s="690"/>
      <c r="DC31" s="694"/>
      <c r="DD31" s="668">
        <v>78154</v>
      </c>
      <c r="DE31" s="692"/>
      <c r="DF31" s="692"/>
      <c r="DG31" s="692"/>
      <c r="DH31" s="692"/>
      <c r="DI31" s="692"/>
      <c r="DJ31" s="692"/>
      <c r="DK31" s="693"/>
      <c r="DL31" s="668">
        <v>78154</v>
      </c>
      <c r="DM31" s="692"/>
      <c r="DN31" s="692"/>
      <c r="DO31" s="692"/>
      <c r="DP31" s="692"/>
      <c r="DQ31" s="692"/>
      <c r="DR31" s="692"/>
      <c r="DS31" s="692"/>
      <c r="DT31" s="692"/>
      <c r="DU31" s="692"/>
      <c r="DV31" s="693"/>
      <c r="DW31" s="664">
        <v>0.7</v>
      </c>
      <c r="DX31" s="690"/>
      <c r="DY31" s="690"/>
      <c r="DZ31" s="690"/>
      <c r="EA31" s="690"/>
      <c r="EB31" s="690"/>
      <c r="EC31" s="691"/>
    </row>
    <row r="32" spans="2:133" ht="11.25" customHeight="1" x14ac:dyDescent="0.2">
      <c r="B32" s="656" t="s">
        <v>318</v>
      </c>
      <c r="C32" s="657"/>
      <c r="D32" s="657"/>
      <c r="E32" s="657"/>
      <c r="F32" s="657"/>
      <c r="G32" s="657"/>
      <c r="H32" s="657"/>
      <c r="I32" s="657"/>
      <c r="J32" s="657"/>
      <c r="K32" s="657"/>
      <c r="L32" s="657"/>
      <c r="M32" s="657"/>
      <c r="N32" s="657"/>
      <c r="O32" s="657"/>
      <c r="P32" s="657"/>
      <c r="Q32" s="658"/>
      <c r="R32" s="659">
        <v>993924</v>
      </c>
      <c r="S32" s="660"/>
      <c r="T32" s="660"/>
      <c r="U32" s="660"/>
      <c r="V32" s="660"/>
      <c r="W32" s="660"/>
      <c r="X32" s="660"/>
      <c r="Y32" s="661"/>
      <c r="Z32" s="662">
        <v>5</v>
      </c>
      <c r="AA32" s="662"/>
      <c r="AB32" s="662"/>
      <c r="AC32" s="662"/>
      <c r="AD32" s="663" t="s">
        <v>138</v>
      </c>
      <c r="AE32" s="663"/>
      <c r="AF32" s="663"/>
      <c r="AG32" s="663"/>
      <c r="AH32" s="663"/>
      <c r="AI32" s="663"/>
      <c r="AJ32" s="663"/>
      <c r="AK32" s="663"/>
      <c r="AL32" s="664" t="s">
        <v>138</v>
      </c>
      <c r="AM32" s="665"/>
      <c r="AN32" s="665"/>
      <c r="AO32" s="666"/>
      <c r="AP32" s="707"/>
      <c r="AQ32" s="708"/>
      <c r="AR32" s="708"/>
      <c r="AS32" s="708"/>
      <c r="AT32" s="712"/>
      <c r="AU32" s="214" t="s">
        <v>319</v>
      </c>
      <c r="AX32" s="656" t="s">
        <v>320</v>
      </c>
      <c r="AY32" s="657"/>
      <c r="AZ32" s="657"/>
      <c r="BA32" s="657"/>
      <c r="BB32" s="657"/>
      <c r="BC32" s="657"/>
      <c r="BD32" s="657"/>
      <c r="BE32" s="657"/>
      <c r="BF32" s="658"/>
      <c r="BG32" s="716">
        <v>99.3</v>
      </c>
      <c r="BH32" s="692"/>
      <c r="BI32" s="692"/>
      <c r="BJ32" s="692"/>
      <c r="BK32" s="692"/>
      <c r="BL32" s="692"/>
      <c r="BM32" s="665">
        <v>97.8</v>
      </c>
      <c r="BN32" s="692"/>
      <c r="BO32" s="692"/>
      <c r="BP32" s="692"/>
      <c r="BQ32" s="714"/>
      <c r="BR32" s="716">
        <v>99.4</v>
      </c>
      <c r="BS32" s="692"/>
      <c r="BT32" s="692"/>
      <c r="BU32" s="692"/>
      <c r="BV32" s="692"/>
      <c r="BW32" s="692"/>
      <c r="BX32" s="665">
        <v>97.7</v>
      </c>
      <c r="BY32" s="692"/>
      <c r="BZ32" s="692"/>
      <c r="CA32" s="692"/>
      <c r="CB32" s="714"/>
      <c r="CD32" s="699"/>
      <c r="CE32" s="700"/>
      <c r="CF32" s="656" t="s">
        <v>321</v>
      </c>
      <c r="CG32" s="657"/>
      <c r="CH32" s="657"/>
      <c r="CI32" s="657"/>
      <c r="CJ32" s="657"/>
      <c r="CK32" s="657"/>
      <c r="CL32" s="657"/>
      <c r="CM32" s="657"/>
      <c r="CN32" s="657"/>
      <c r="CO32" s="657"/>
      <c r="CP32" s="657"/>
      <c r="CQ32" s="658"/>
      <c r="CR32" s="659">
        <v>66</v>
      </c>
      <c r="CS32" s="660"/>
      <c r="CT32" s="660"/>
      <c r="CU32" s="660"/>
      <c r="CV32" s="660"/>
      <c r="CW32" s="660"/>
      <c r="CX32" s="660"/>
      <c r="CY32" s="661"/>
      <c r="CZ32" s="664">
        <v>0</v>
      </c>
      <c r="DA32" s="690"/>
      <c r="DB32" s="690"/>
      <c r="DC32" s="694"/>
      <c r="DD32" s="668">
        <v>66</v>
      </c>
      <c r="DE32" s="660"/>
      <c r="DF32" s="660"/>
      <c r="DG32" s="660"/>
      <c r="DH32" s="660"/>
      <c r="DI32" s="660"/>
      <c r="DJ32" s="660"/>
      <c r="DK32" s="661"/>
      <c r="DL32" s="668">
        <v>66</v>
      </c>
      <c r="DM32" s="660"/>
      <c r="DN32" s="660"/>
      <c r="DO32" s="660"/>
      <c r="DP32" s="660"/>
      <c r="DQ32" s="660"/>
      <c r="DR32" s="660"/>
      <c r="DS32" s="660"/>
      <c r="DT32" s="660"/>
      <c r="DU32" s="660"/>
      <c r="DV32" s="661"/>
      <c r="DW32" s="664">
        <v>0</v>
      </c>
      <c r="DX32" s="690"/>
      <c r="DY32" s="690"/>
      <c r="DZ32" s="690"/>
      <c r="EA32" s="690"/>
      <c r="EB32" s="690"/>
      <c r="EC32" s="691"/>
    </row>
    <row r="33" spans="2:133" ht="11.25" customHeight="1" x14ac:dyDescent="0.2">
      <c r="B33" s="656" t="s">
        <v>322</v>
      </c>
      <c r="C33" s="657"/>
      <c r="D33" s="657"/>
      <c r="E33" s="657"/>
      <c r="F33" s="657"/>
      <c r="G33" s="657"/>
      <c r="H33" s="657"/>
      <c r="I33" s="657"/>
      <c r="J33" s="657"/>
      <c r="K33" s="657"/>
      <c r="L33" s="657"/>
      <c r="M33" s="657"/>
      <c r="N33" s="657"/>
      <c r="O33" s="657"/>
      <c r="P33" s="657"/>
      <c r="Q33" s="658"/>
      <c r="R33" s="659">
        <v>30791</v>
      </c>
      <c r="S33" s="660"/>
      <c r="T33" s="660"/>
      <c r="U33" s="660"/>
      <c r="V33" s="660"/>
      <c r="W33" s="660"/>
      <c r="X33" s="660"/>
      <c r="Y33" s="661"/>
      <c r="Z33" s="662">
        <v>0.2</v>
      </c>
      <c r="AA33" s="662"/>
      <c r="AB33" s="662"/>
      <c r="AC33" s="662"/>
      <c r="AD33" s="663">
        <v>8062</v>
      </c>
      <c r="AE33" s="663"/>
      <c r="AF33" s="663"/>
      <c r="AG33" s="663"/>
      <c r="AH33" s="663"/>
      <c r="AI33" s="663"/>
      <c r="AJ33" s="663"/>
      <c r="AK33" s="663"/>
      <c r="AL33" s="664">
        <v>0.1</v>
      </c>
      <c r="AM33" s="665"/>
      <c r="AN33" s="665"/>
      <c r="AO33" s="666"/>
      <c r="AP33" s="709"/>
      <c r="AQ33" s="710"/>
      <c r="AR33" s="710"/>
      <c r="AS33" s="710"/>
      <c r="AT33" s="713"/>
      <c r="AU33" s="219"/>
      <c r="AV33" s="219"/>
      <c r="AW33" s="219"/>
      <c r="AX33" s="680" t="s">
        <v>323</v>
      </c>
      <c r="AY33" s="681"/>
      <c r="AZ33" s="681"/>
      <c r="BA33" s="681"/>
      <c r="BB33" s="681"/>
      <c r="BC33" s="681"/>
      <c r="BD33" s="681"/>
      <c r="BE33" s="681"/>
      <c r="BF33" s="682"/>
      <c r="BG33" s="717">
        <v>98.8</v>
      </c>
      <c r="BH33" s="718"/>
      <c r="BI33" s="718"/>
      <c r="BJ33" s="718"/>
      <c r="BK33" s="718"/>
      <c r="BL33" s="718"/>
      <c r="BM33" s="719">
        <v>95.5</v>
      </c>
      <c r="BN33" s="718"/>
      <c r="BO33" s="718"/>
      <c r="BP33" s="718"/>
      <c r="BQ33" s="720"/>
      <c r="BR33" s="717">
        <v>98.2</v>
      </c>
      <c r="BS33" s="718"/>
      <c r="BT33" s="718"/>
      <c r="BU33" s="718"/>
      <c r="BV33" s="718"/>
      <c r="BW33" s="718"/>
      <c r="BX33" s="719">
        <v>94</v>
      </c>
      <c r="BY33" s="718"/>
      <c r="BZ33" s="718"/>
      <c r="CA33" s="718"/>
      <c r="CB33" s="720"/>
      <c r="CD33" s="656" t="s">
        <v>324</v>
      </c>
      <c r="CE33" s="657"/>
      <c r="CF33" s="657"/>
      <c r="CG33" s="657"/>
      <c r="CH33" s="657"/>
      <c r="CI33" s="657"/>
      <c r="CJ33" s="657"/>
      <c r="CK33" s="657"/>
      <c r="CL33" s="657"/>
      <c r="CM33" s="657"/>
      <c r="CN33" s="657"/>
      <c r="CO33" s="657"/>
      <c r="CP33" s="657"/>
      <c r="CQ33" s="658"/>
      <c r="CR33" s="659">
        <v>9009708</v>
      </c>
      <c r="CS33" s="692"/>
      <c r="CT33" s="692"/>
      <c r="CU33" s="692"/>
      <c r="CV33" s="692"/>
      <c r="CW33" s="692"/>
      <c r="CX33" s="692"/>
      <c r="CY33" s="693"/>
      <c r="CZ33" s="664">
        <v>46.2</v>
      </c>
      <c r="DA33" s="690"/>
      <c r="DB33" s="690"/>
      <c r="DC33" s="694"/>
      <c r="DD33" s="668">
        <v>6698571</v>
      </c>
      <c r="DE33" s="692"/>
      <c r="DF33" s="692"/>
      <c r="DG33" s="692"/>
      <c r="DH33" s="692"/>
      <c r="DI33" s="692"/>
      <c r="DJ33" s="692"/>
      <c r="DK33" s="693"/>
      <c r="DL33" s="668">
        <v>4630169</v>
      </c>
      <c r="DM33" s="692"/>
      <c r="DN33" s="692"/>
      <c r="DO33" s="692"/>
      <c r="DP33" s="692"/>
      <c r="DQ33" s="692"/>
      <c r="DR33" s="692"/>
      <c r="DS33" s="692"/>
      <c r="DT33" s="692"/>
      <c r="DU33" s="692"/>
      <c r="DV33" s="693"/>
      <c r="DW33" s="664">
        <v>41.4</v>
      </c>
      <c r="DX33" s="690"/>
      <c r="DY33" s="690"/>
      <c r="DZ33" s="690"/>
      <c r="EA33" s="690"/>
      <c r="EB33" s="690"/>
      <c r="EC33" s="691"/>
    </row>
    <row r="34" spans="2:133" ht="11.25" customHeight="1" x14ac:dyDescent="0.2">
      <c r="B34" s="656" t="s">
        <v>325</v>
      </c>
      <c r="C34" s="657"/>
      <c r="D34" s="657"/>
      <c r="E34" s="657"/>
      <c r="F34" s="657"/>
      <c r="G34" s="657"/>
      <c r="H34" s="657"/>
      <c r="I34" s="657"/>
      <c r="J34" s="657"/>
      <c r="K34" s="657"/>
      <c r="L34" s="657"/>
      <c r="M34" s="657"/>
      <c r="N34" s="657"/>
      <c r="O34" s="657"/>
      <c r="P34" s="657"/>
      <c r="Q34" s="658"/>
      <c r="R34" s="659">
        <v>293772</v>
      </c>
      <c r="S34" s="660"/>
      <c r="T34" s="660"/>
      <c r="U34" s="660"/>
      <c r="V34" s="660"/>
      <c r="W34" s="660"/>
      <c r="X34" s="660"/>
      <c r="Y34" s="661"/>
      <c r="Z34" s="662">
        <v>1.5</v>
      </c>
      <c r="AA34" s="662"/>
      <c r="AB34" s="662"/>
      <c r="AC34" s="662"/>
      <c r="AD34" s="663" t="s">
        <v>138</v>
      </c>
      <c r="AE34" s="663"/>
      <c r="AF34" s="663"/>
      <c r="AG34" s="663"/>
      <c r="AH34" s="663"/>
      <c r="AI34" s="663"/>
      <c r="AJ34" s="663"/>
      <c r="AK34" s="663"/>
      <c r="AL34" s="664" t="s">
        <v>138</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326</v>
      </c>
      <c r="CE34" s="657"/>
      <c r="CF34" s="657"/>
      <c r="CG34" s="657"/>
      <c r="CH34" s="657"/>
      <c r="CI34" s="657"/>
      <c r="CJ34" s="657"/>
      <c r="CK34" s="657"/>
      <c r="CL34" s="657"/>
      <c r="CM34" s="657"/>
      <c r="CN34" s="657"/>
      <c r="CO34" s="657"/>
      <c r="CP34" s="657"/>
      <c r="CQ34" s="658"/>
      <c r="CR34" s="659">
        <v>2959865</v>
      </c>
      <c r="CS34" s="660"/>
      <c r="CT34" s="660"/>
      <c r="CU34" s="660"/>
      <c r="CV34" s="660"/>
      <c r="CW34" s="660"/>
      <c r="CX34" s="660"/>
      <c r="CY34" s="661"/>
      <c r="CZ34" s="664">
        <v>15.2</v>
      </c>
      <c r="DA34" s="690"/>
      <c r="DB34" s="690"/>
      <c r="DC34" s="694"/>
      <c r="DD34" s="668">
        <v>2004297</v>
      </c>
      <c r="DE34" s="660"/>
      <c r="DF34" s="660"/>
      <c r="DG34" s="660"/>
      <c r="DH34" s="660"/>
      <c r="DI34" s="660"/>
      <c r="DJ34" s="660"/>
      <c r="DK34" s="661"/>
      <c r="DL34" s="668">
        <v>1232665</v>
      </c>
      <c r="DM34" s="660"/>
      <c r="DN34" s="660"/>
      <c r="DO34" s="660"/>
      <c r="DP34" s="660"/>
      <c r="DQ34" s="660"/>
      <c r="DR34" s="660"/>
      <c r="DS34" s="660"/>
      <c r="DT34" s="660"/>
      <c r="DU34" s="660"/>
      <c r="DV34" s="661"/>
      <c r="DW34" s="664">
        <v>11</v>
      </c>
      <c r="DX34" s="690"/>
      <c r="DY34" s="690"/>
      <c r="DZ34" s="690"/>
      <c r="EA34" s="690"/>
      <c r="EB34" s="690"/>
      <c r="EC34" s="691"/>
    </row>
    <row r="35" spans="2:133" ht="11.25" customHeight="1" x14ac:dyDescent="0.2">
      <c r="B35" s="656" t="s">
        <v>327</v>
      </c>
      <c r="C35" s="657"/>
      <c r="D35" s="657"/>
      <c r="E35" s="657"/>
      <c r="F35" s="657"/>
      <c r="G35" s="657"/>
      <c r="H35" s="657"/>
      <c r="I35" s="657"/>
      <c r="J35" s="657"/>
      <c r="K35" s="657"/>
      <c r="L35" s="657"/>
      <c r="M35" s="657"/>
      <c r="N35" s="657"/>
      <c r="O35" s="657"/>
      <c r="P35" s="657"/>
      <c r="Q35" s="658"/>
      <c r="R35" s="659">
        <v>806227</v>
      </c>
      <c r="S35" s="660"/>
      <c r="T35" s="660"/>
      <c r="U35" s="660"/>
      <c r="V35" s="660"/>
      <c r="W35" s="660"/>
      <c r="X35" s="660"/>
      <c r="Y35" s="661"/>
      <c r="Z35" s="662">
        <v>4</v>
      </c>
      <c r="AA35" s="662"/>
      <c r="AB35" s="662"/>
      <c r="AC35" s="662"/>
      <c r="AD35" s="663" t="s">
        <v>138</v>
      </c>
      <c r="AE35" s="663"/>
      <c r="AF35" s="663"/>
      <c r="AG35" s="663"/>
      <c r="AH35" s="663"/>
      <c r="AI35" s="663"/>
      <c r="AJ35" s="663"/>
      <c r="AK35" s="663"/>
      <c r="AL35" s="664" t="s">
        <v>138</v>
      </c>
      <c r="AM35" s="665"/>
      <c r="AN35" s="665"/>
      <c r="AO35" s="666"/>
      <c r="AP35" s="222"/>
      <c r="AQ35" s="641" t="s">
        <v>328</v>
      </c>
      <c r="AR35" s="642"/>
      <c r="AS35" s="642"/>
      <c r="AT35" s="642"/>
      <c r="AU35" s="642"/>
      <c r="AV35" s="642"/>
      <c r="AW35" s="642"/>
      <c r="AX35" s="642"/>
      <c r="AY35" s="642"/>
      <c r="AZ35" s="642"/>
      <c r="BA35" s="642"/>
      <c r="BB35" s="642"/>
      <c r="BC35" s="642"/>
      <c r="BD35" s="642"/>
      <c r="BE35" s="642"/>
      <c r="BF35" s="643"/>
      <c r="BG35" s="641" t="s">
        <v>329</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330</v>
      </c>
      <c r="CE35" s="657"/>
      <c r="CF35" s="657"/>
      <c r="CG35" s="657"/>
      <c r="CH35" s="657"/>
      <c r="CI35" s="657"/>
      <c r="CJ35" s="657"/>
      <c r="CK35" s="657"/>
      <c r="CL35" s="657"/>
      <c r="CM35" s="657"/>
      <c r="CN35" s="657"/>
      <c r="CO35" s="657"/>
      <c r="CP35" s="657"/>
      <c r="CQ35" s="658"/>
      <c r="CR35" s="659">
        <v>115652</v>
      </c>
      <c r="CS35" s="692"/>
      <c r="CT35" s="692"/>
      <c r="CU35" s="692"/>
      <c r="CV35" s="692"/>
      <c r="CW35" s="692"/>
      <c r="CX35" s="692"/>
      <c r="CY35" s="693"/>
      <c r="CZ35" s="664">
        <v>0.6</v>
      </c>
      <c r="DA35" s="690"/>
      <c r="DB35" s="690"/>
      <c r="DC35" s="694"/>
      <c r="DD35" s="668">
        <v>97985</v>
      </c>
      <c r="DE35" s="692"/>
      <c r="DF35" s="692"/>
      <c r="DG35" s="692"/>
      <c r="DH35" s="692"/>
      <c r="DI35" s="692"/>
      <c r="DJ35" s="692"/>
      <c r="DK35" s="693"/>
      <c r="DL35" s="668">
        <v>88604</v>
      </c>
      <c r="DM35" s="692"/>
      <c r="DN35" s="692"/>
      <c r="DO35" s="692"/>
      <c r="DP35" s="692"/>
      <c r="DQ35" s="692"/>
      <c r="DR35" s="692"/>
      <c r="DS35" s="692"/>
      <c r="DT35" s="692"/>
      <c r="DU35" s="692"/>
      <c r="DV35" s="693"/>
      <c r="DW35" s="664">
        <v>0.8</v>
      </c>
      <c r="DX35" s="690"/>
      <c r="DY35" s="690"/>
      <c r="DZ35" s="690"/>
      <c r="EA35" s="690"/>
      <c r="EB35" s="690"/>
      <c r="EC35" s="691"/>
    </row>
    <row r="36" spans="2:133" ht="11.25" customHeight="1" x14ac:dyDescent="0.2">
      <c r="B36" s="656" t="s">
        <v>331</v>
      </c>
      <c r="C36" s="657"/>
      <c r="D36" s="657"/>
      <c r="E36" s="657"/>
      <c r="F36" s="657"/>
      <c r="G36" s="657"/>
      <c r="H36" s="657"/>
      <c r="I36" s="657"/>
      <c r="J36" s="657"/>
      <c r="K36" s="657"/>
      <c r="L36" s="657"/>
      <c r="M36" s="657"/>
      <c r="N36" s="657"/>
      <c r="O36" s="657"/>
      <c r="P36" s="657"/>
      <c r="Q36" s="658"/>
      <c r="R36" s="659">
        <v>437244</v>
      </c>
      <c r="S36" s="660"/>
      <c r="T36" s="660"/>
      <c r="U36" s="660"/>
      <c r="V36" s="660"/>
      <c r="W36" s="660"/>
      <c r="X36" s="660"/>
      <c r="Y36" s="661"/>
      <c r="Z36" s="662">
        <v>2.2000000000000002</v>
      </c>
      <c r="AA36" s="662"/>
      <c r="AB36" s="662"/>
      <c r="AC36" s="662"/>
      <c r="AD36" s="663" t="s">
        <v>138</v>
      </c>
      <c r="AE36" s="663"/>
      <c r="AF36" s="663"/>
      <c r="AG36" s="663"/>
      <c r="AH36" s="663"/>
      <c r="AI36" s="663"/>
      <c r="AJ36" s="663"/>
      <c r="AK36" s="663"/>
      <c r="AL36" s="664" t="s">
        <v>138</v>
      </c>
      <c r="AM36" s="665"/>
      <c r="AN36" s="665"/>
      <c r="AO36" s="666"/>
      <c r="AP36" s="222"/>
      <c r="AQ36" s="725" t="s">
        <v>332</v>
      </c>
      <c r="AR36" s="726"/>
      <c r="AS36" s="726"/>
      <c r="AT36" s="726"/>
      <c r="AU36" s="726"/>
      <c r="AV36" s="726"/>
      <c r="AW36" s="726"/>
      <c r="AX36" s="726"/>
      <c r="AY36" s="727"/>
      <c r="AZ36" s="648">
        <v>2831119</v>
      </c>
      <c r="BA36" s="649"/>
      <c r="BB36" s="649"/>
      <c r="BC36" s="649"/>
      <c r="BD36" s="649"/>
      <c r="BE36" s="649"/>
      <c r="BF36" s="721"/>
      <c r="BG36" s="645" t="s">
        <v>333</v>
      </c>
      <c r="BH36" s="646"/>
      <c r="BI36" s="646"/>
      <c r="BJ36" s="646"/>
      <c r="BK36" s="646"/>
      <c r="BL36" s="646"/>
      <c r="BM36" s="646"/>
      <c r="BN36" s="646"/>
      <c r="BO36" s="646"/>
      <c r="BP36" s="646"/>
      <c r="BQ36" s="646"/>
      <c r="BR36" s="646"/>
      <c r="BS36" s="646"/>
      <c r="BT36" s="646"/>
      <c r="BU36" s="647"/>
      <c r="BV36" s="648">
        <v>18909</v>
      </c>
      <c r="BW36" s="649"/>
      <c r="BX36" s="649"/>
      <c r="BY36" s="649"/>
      <c r="BZ36" s="649"/>
      <c r="CA36" s="649"/>
      <c r="CB36" s="721"/>
      <c r="CD36" s="656" t="s">
        <v>334</v>
      </c>
      <c r="CE36" s="657"/>
      <c r="CF36" s="657"/>
      <c r="CG36" s="657"/>
      <c r="CH36" s="657"/>
      <c r="CI36" s="657"/>
      <c r="CJ36" s="657"/>
      <c r="CK36" s="657"/>
      <c r="CL36" s="657"/>
      <c r="CM36" s="657"/>
      <c r="CN36" s="657"/>
      <c r="CO36" s="657"/>
      <c r="CP36" s="657"/>
      <c r="CQ36" s="658"/>
      <c r="CR36" s="659">
        <v>3429642</v>
      </c>
      <c r="CS36" s="660"/>
      <c r="CT36" s="660"/>
      <c r="CU36" s="660"/>
      <c r="CV36" s="660"/>
      <c r="CW36" s="660"/>
      <c r="CX36" s="660"/>
      <c r="CY36" s="661"/>
      <c r="CZ36" s="664">
        <v>17.600000000000001</v>
      </c>
      <c r="DA36" s="690"/>
      <c r="DB36" s="690"/>
      <c r="DC36" s="694"/>
      <c r="DD36" s="668">
        <v>2969493</v>
      </c>
      <c r="DE36" s="660"/>
      <c r="DF36" s="660"/>
      <c r="DG36" s="660"/>
      <c r="DH36" s="660"/>
      <c r="DI36" s="660"/>
      <c r="DJ36" s="660"/>
      <c r="DK36" s="661"/>
      <c r="DL36" s="668">
        <v>2105864</v>
      </c>
      <c r="DM36" s="660"/>
      <c r="DN36" s="660"/>
      <c r="DO36" s="660"/>
      <c r="DP36" s="660"/>
      <c r="DQ36" s="660"/>
      <c r="DR36" s="660"/>
      <c r="DS36" s="660"/>
      <c r="DT36" s="660"/>
      <c r="DU36" s="660"/>
      <c r="DV36" s="661"/>
      <c r="DW36" s="664">
        <v>18.8</v>
      </c>
      <c r="DX36" s="690"/>
      <c r="DY36" s="690"/>
      <c r="DZ36" s="690"/>
      <c r="EA36" s="690"/>
      <c r="EB36" s="690"/>
      <c r="EC36" s="691"/>
    </row>
    <row r="37" spans="2:133" ht="11.25" customHeight="1" x14ac:dyDescent="0.2">
      <c r="B37" s="656" t="s">
        <v>335</v>
      </c>
      <c r="C37" s="657"/>
      <c r="D37" s="657"/>
      <c r="E37" s="657"/>
      <c r="F37" s="657"/>
      <c r="G37" s="657"/>
      <c r="H37" s="657"/>
      <c r="I37" s="657"/>
      <c r="J37" s="657"/>
      <c r="K37" s="657"/>
      <c r="L37" s="657"/>
      <c r="M37" s="657"/>
      <c r="N37" s="657"/>
      <c r="O37" s="657"/>
      <c r="P37" s="657"/>
      <c r="Q37" s="658"/>
      <c r="R37" s="659">
        <v>208670</v>
      </c>
      <c r="S37" s="660"/>
      <c r="T37" s="660"/>
      <c r="U37" s="660"/>
      <c r="V37" s="660"/>
      <c r="W37" s="660"/>
      <c r="X37" s="660"/>
      <c r="Y37" s="661"/>
      <c r="Z37" s="662">
        <v>1</v>
      </c>
      <c r="AA37" s="662"/>
      <c r="AB37" s="662"/>
      <c r="AC37" s="662"/>
      <c r="AD37" s="663">
        <v>14282</v>
      </c>
      <c r="AE37" s="663"/>
      <c r="AF37" s="663"/>
      <c r="AG37" s="663"/>
      <c r="AH37" s="663"/>
      <c r="AI37" s="663"/>
      <c r="AJ37" s="663"/>
      <c r="AK37" s="663"/>
      <c r="AL37" s="664">
        <v>0.1</v>
      </c>
      <c r="AM37" s="665"/>
      <c r="AN37" s="665"/>
      <c r="AO37" s="666"/>
      <c r="AQ37" s="722" t="s">
        <v>336</v>
      </c>
      <c r="AR37" s="723"/>
      <c r="AS37" s="723"/>
      <c r="AT37" s="723"/>
      <c r="AU37" s="723"/>
      <c r="AV37" s="723"/>
      <c r="AW37" s="723"/>
      <c r="AX37" s="723"/>
      <c r="AY37" s="724"/>
      <c r="AZ37" s="659">
        <v>531225</v>
      </c>
      <c r="BA37" s="660"/>
      <c r="BB37" s="660"/>
      <c r="BC37" s="660"/>
      <c r="BD37" s="692"/>
      <c r="BE37" s="692"/>
      <c r="BF37" s="714"/>
      <c r="BG37" s="656" t="s">
        <v>337</v>
      </c>
      <c r="BH37" s="657"/>
      <c r="BI37" s="657"/>
      <c r="BJ37" s="657"/>
      <c r="BK37" s="657"/>
      <c r="BL37" s="657"/>
      <c r="BM37" s="657"/>
      <c r="BN37" s="657"/>
      <c r="BO37" s="657"/>
      <c r="BP37" s="657"/>
      <c r="BQ37" s="657"/>
      <c r="BR37" s="657"/>
      <c r="BS37" s="657"/>
      <c r="BT37" s="657"/>
      <c r="BU37" s="658"/>
      <c r="BV37" s="659">
        <v>18909</v>
      </c>
      <c r="BW37" s="660"/>
      <c r="BX37" s="660"/>
      <c r="BY37" s="660"/>
      <c r="BZ37" s="660"/>
      <c r="CA37" s="660"/>
      <c r="CB37" s="669"/>
      <c r="CD37" s="656" t="s">
        <v>338</v>
      </c>
      <c r="CE37" s="657"/>
      <c r="CF37" s="657"/>
      <c r="CG37" s="657"/>
      <c r="CH37" s="657"/>
      <c r="CI37" s="657"/>
      <c r="CJ37" s="657"/>
      <c r="CK37" s="657"/>
      <c r="CL37" s="657"/>
      <c r="CM37" s="657"/>
      <c r="CN37" s="657"/>
      <c r="CO37" s="657"/>
      <c r="CP37" s="657"/>
      <c r="CQ37" s="658"/>
      <c r="CR37" s="659">
        <v>1194793</v>
      </c>
      <c r="CS37" s="692"/>
      <c r="CT37" s="692"/>
      <c r="CU37" s="692"/>
      <c r="CV37" s="692"/>
      <c r="CW37" s="692"/>
      <c r="CX37" s="692"/>
      <c r="CY37" s="693"/>
      <c r="CZ37" s="664">
        <v>6.1</v>
      </c>
      <c r="DA37" s="690"/>
      <c r="DB37" s="690"/>
      <c r="DC37" s="694"/>
      <c r="DD37" s="668">
        <v>1050729</v>
      </c>
      <c r="DE37" s="692"/>
      <c r="DF37" s="692"/>
      <c r="DG37" s="692"/>
      <c r="DH37" s="692"/>
      <c r="DI37" s="692"/>
      <c r="DJ37" s="692"/>
      <c r="DK37" s="693"/>
      <c r="DL37" s="668">
        <v>1027463</v>
      </c>
      <c r="DM37" s="692"/>
      <c r="DN37" s="692"/>
      <c r="DO37" s="692"/>
      <c r="DP37" s="692"/>
      <c r="DQ37" s="692"/>
      <c r="DR37" s="692"/>
      <c r="DS37" s="692"/>
      <c r="DT37" s="692"/>
      <c r="DU37" s="692"/>
      <c r="DV37" s="693"/>
      <c r="DW37" s="664">
        <v>9.1999999999999993</v>
      </c>
      <c r="DX37" s="690"/>
      <c r="DY37" s="690"/>
      <c r="DZ37" s="690"/>
      <c r="EA37" s="690"/>
      <c r="EB37" s="690"/>
      <c r="EC37" s="691"/>
    </row>
    <row r="38" spans="2:133" ht="11.25" customHeight="1" x14ac:dyDescent="0.2">
      <c r="B38" s="656" t="s">
        <v>339</v>
      </c>
      <c r="C38" s="657"/>
      <c r="D38" s="657"/>
      <c r="E38" s="657"/>
      <c r="F38" s="657"/>
      <c r="G38" s="657"/>
      <c r="H38" s="657"/>
      <c r="I38" s="657"/>
      <c r="J38" s="657"/>
      <c r="K38" s="657"/>
      <c r="L38" s="657"/>
      <c r="M38" s="657"/>
      <c r="N38" s="657"/>
      <c r="O38" s="657"/>
      <c r="P38" s="657"/>
      <c r="Q38" s="658"/>
      <c r="R38" s="659">
        <v>1932900</v>
      </c>
      <c r="S38" s="660"/>
      <c r="T38" s="660"/>
      <c r="U38" s="660"/>
      <c r="V38" s="660"/>
      <c r="W38" s="660"/>
      <c r="X38" s="660"/>
      <c r="Y38" s="661"/>
      <c r="Z38" s="662">
        <v>9.6999999999999993</v>
      </c>
      <c r="AA38" s="662"/>
      <c r="AB38" s="662"/>
      <c r="AC38" s="662"/>
      <c r="AD38" s="663" t="s">
        <v>237</v>
      </c>
      <c r="AE38" s="663"/>
      <c r="AF38" s="663"/>
      <c r="AG38" s="663"/>
      <c r="AH38" s="663"/>
      <c r="AI38" s="663"/>
      <c r="AJ38" s="663"/>
      <c r="AK38" s="663"/>
      <c r="AL38" s="664" t="s">
        <v>138</v>
      </c>
      <c r="AM38" s="665"/>
      <c r="AN38" s="665"/>
      <c r="AO38" s="666"/>
      <c r="AQ38" s="722" t="s">
        <v>340</v>
      </c>
      <c r="AR38" s="723"/>
      <c r="AS38" s="723"/>
      <c r="AT38" s="723"/>
      <c r="AU38" s="723"/>
      <c r="AV38" s="723"/>
      <c r="AW38" s="723"/>
      <c r="AX38" s="723"/>
      <c r="AY38" s="724"/>
      <c r="AZ38" s="659">
        <v>356331</v>
      </c>
      <c r="BA38" s="660"/>
      <c r="BB38" s="660"/>
      <c r="BC38" s="660"/>
      <c r="BD38" s="692"/>
      <c r="BE38" s="692"/>
      <c r="BF38" s="714"/>
      <c r="BG38" s="656" t="s">
        <v>341</v>
      </c>
      <c r="BH38" s="657"/>
      <c r="BI38" s="657"/>
      <c r="BJ38" s="657"/>
      <c r="BK38" s="657"/>
      <c r="BL38" s="657"/>
      <c r="BM38" s="657"/>
      <c r="BN38" s="657"/>
      <c r="BO38" s="657"/>
      <c r="BP38" s="657"/>
      <c r="BQ38" s="657"/>
      <c r="BR38" s="657"/>
      <c r="BS38" s="657"/>
      <c r="BT38" s="657"/>
      <c r="BU38" s="658"/>
      <c r="BV38" s="659">
        <v>4603</v>
      </c>
      <c r="BW38" s="660"/>
      <c r="BX38" s="660"/>
      <c r="BY38" s="660"/>
      <c r="BZ38" s="660"/>
      <c r="CA38" s="660"/>
      <c r="CB38" s="669"/>
      <c r="CD38" s="656" t="s">
        <v>342</v>
      </c>
      <c r="CE38" s="657"/>
      <c r="CF38" s="657"/>
      <c r="CG38" s="657"/>
      <c r="CH38" s="657"/>
      <c r="CI38" s="657"/>
      <c r="CJ38" s="657"/>
      <c r="CK38" s="657"/>
      <c r="CL38" s="657"/>
      <c r="CM38" s="657"/>
      <c r="CN38" s="657"/>
      <c r="CO38" s="657"/>
      <c r="CP38" s="657"/>
      <c r="CQ38" s="658"/>
      <c r="CR38" s="659">
        <v>1557283</v>
      </c>
      <c r="CS38" s="660"/>
      <c r="CT38" s="660"/>
      <c r="CU38" s="660"/>
      <c r="CV38" s="660"/>
      <c r="CW38" s="660"/>
      <c r="CX38" s="660"/>
      <c r="CY38" s="661"/>
      <c r="CZ38" s="664">
        <v>8</v>
      </c>
      <c r="DA38" s="690"/>
      <c r="DB38" s="690"/>
      <c r="DC38" s="694"/>
      <c r="DD38" s="668">
        <v>1224332</v>
      </c>
      <c r="DE38" s="660"/>
      <c r="DF38" s="660"/>
      <c r="DG38" s="660"/>
      <c r="DH38" s="660"/>
      <c r="DI38" s="660"/>
      <c r="DJ38" s="660"/>
      <c r="DK38" s="661"/>
      <c r="DL38" s="668">
        <v>1203036</v>
      </c>
      <c r="DM38" s="660"/>
      <c r="DN38" s="660"/>
      <c r="DO38" s="660"/>
      <c r="DP38" s="660"/>
      <c r="DQ38" s="660"/>
      <c r="DR38" s="660"/>
      <c r="DS38" s="660"/>
      <c r="DT38" s="660"/>
      <c r="DU38" s="660"/>
      <c r="DV38" s="661"/>
      <c r="DW38" s="664">
        <v>10.8</v>
      </c>
      <c r="DX38" s="690"/>
      <c r="DY38" s="690"/>
      <c r="DZ38" s="690"/>
      <c r="EA38" s="690"/>
      <c r="EB38" s="690"/>
      <c r="EC38" s="691"/>
    </row>
    <row r="39" spans="2:133" ht="11.25" customHeight="1" x14ac:dyDescent="0.2">
      <c r="B39" s="656" t="s">
        <v>343</v>
      </c>
      <c r="C39" s="657"/>
      <c r="D39" s="657"/>
      <c r="E39" s="657"/>
      <c r="F39" s="657"/>
      <c r="G39" s="657"/>
      <c r="H39" s="657"/>
      <c r="I39" s="657"/>
      <c r="J39" s="657"/>
      <c r="K39" s="657"/>
      <c r="L39" s="657"/>
      <c r="M39" s="657"/>
      <c r="N39" s="657"/>
      <c r="O39" s="657"/>
      <c r="P39" s="657"/>
      <c r="Q39" s="658"/>
      <c r="R39" s="659" t="s">
        <v>138</v>
      </c>
      <c r="S39" s="660"/>
      <c r="T39" s="660"/>
      <c r="U39" s="660"/>
      <c r="V39" s="660"/>
      <c r="W39" s="660"/>
      <c r="X39" s="660"/>
      <c r="Y39" s="661"/>
      <c r="Z39" s="662" t="s">
        <v>138</v>
      </c>
      <c r="AA39" s="662"/>
      <c r="AB39" s="662"/>
      <c r="AC39" s="662"/>
      <c r="AD39" s="663" t="s">
        <v>138</v>
      </c>
      <c r="AE39" s="663"/>
      <c r="AF39" s="663"/>
      <c r="AG39" s="663"/>
      <c r="AH39" s="663"/>
      <c r="AI39" s="663"/>
      <c r="AJ39" s="663"/>
      <c r="AK39" s="663"/>
      <c r="AL39" s="664" t="s">
        <v>138</v>
      </c>
      <c r="AM39" s="665"/>
      <c r="AN39" s="665"/>
      <c r="AO39" s="666"/>
      <c r="AQ39" s="722" t="s">
        <v>344</v>
      </c>
      <c r="AR39" s="723"/>
      <c r="AS39" s="723"/>
      <c r="AT39" s="723"/>
      <c r="AU39" s="723"/>
      <c r="AV39" s="723"/>
      <c r="AW39" s="723"/>
      <c r="AX39" s="723"/>
      <c r="AY39" s="724"/>
      <c r="AZ39" s="659">
        <v>337111</v>
      </c>
      <c r="BA39" s="660"/>
      <c r="BB39" s="660"/>
      <c r="BC39" s="660"/>
      <c r="BD39" s="692"/>
      <c r="BE39" s="692"/>
      <c r="BF39" s="714"/>
      <c r="BG39" s="656" t="s">
        <v>345</v>
      </c>
      <c r="BH39" s="657"/>
      <c r="BI39" s="657"/>
      <c r="BJ39" s="657"/>
      <c r="BK39" s="657"/>
      <c r="BL39" s="657"/>
      <c r="BM39" s="657"/>
      <c r="BN39" s="657"/>
      <c r="BO39" s="657"/>
      <c r="BP39" s="657"/>
      <c r="BQ39" s="657"/>
      <c r="BR39" s="657"/>
      <c r="BS39" s="657"/>
      <c r="BT39" s="657"/>
      <c r="BU39" s="658"/>
      <c r="BV39" s="659">
        <v>7413</v>
      </c>
      <c r="BW39" s="660"/>
      <c r="BX39" s="660"/>
      <c r="BY39" s="660"/>
      <c r="BZ39" s="660"/>
      <c r="CA39" s="660"/>
      <c r="CB39" s="669"/>
      <c r="CD39" s="656" t="s">
        <v>346</v>
      </c>
      <c r="CE39" s="657"/>
      <c r="CF39" s="657"/>
      <c r="CG39" s="657"/>
      <c r="CH39" s="657"/>
      <c r="CI39" s="657"/>
      <c r="CJ39" s="657"/>
      <c r="CK39" s="657"/>
      <c r="CL39" s="657"/>
      <c r="CM39" s="657"/>
      <c r="CN39" s="657"/>
      <c r="CO39" s="657"/>
      <c r="CP39" s="657"/>
      <c r="CQ39" s="658"/>
      <c r="CR39" s="659">
        <v>855381</v>
      </c>
      <c r="CS39" s="692"/>
      <c r="CT39" s="692"/>
      <c r="CU39" s="692"/>
      <c r="CV39" s="692"/>
      <c r="CW39" s="692"/>
      <c r="CX39" s="692"/>
      <c r="CY39" s="693"/>
      <c r="CZ39" s="664">
        <v>4.4000000000000004</v>
      </c>
      <c r="DA39" s="690"/>
      <c r="DB39" s="690"/>
      <c r="DC39" s="694"/>
      <c r="DD39" s="668">
        <v>402464</v>
      </c>
      <c r="DE39" s="692"/>
      <c r="DF39" s="692"/>
      <c r="DG39" s="692"/>
      <c r="DH39" s="692"/>
      <c r="DI39" s="692"/>
      <c r="DJ39" s="692"/>
      <c r="DK39" s="693"/>
      <c r="DL39" s="668" t="s">
        <v>138</v>
      </c>
      <c r="DM39" s="692"/>
      <c r="DN39" s="692"/>
      <c r="DO39" s="692"/>
      <c r="DP39" s="692"/>
      <c r="DQ39" s="692"/>
      <c r="DR39" s="692"/>
      <c r="DS39" s="692"/>
      <c r="DT39" s="692"/>
      <c r="DU39" s="692"/>
      <c r="DV39" s="693"/>
      <c r="DW39" s="664" t="s">
        <v>138</v>
      </c>
      <c r="DX39" s="690"/>
      <c r="DY39" s="690"/>
      <c r="DZ39" s="690"/>
      <c r="EA39" s="690"/>
      <c r="EB39" s="690"/>
      <c r="EC39" s="691"/>
    </row>
    <row r="40" spans="2:133" ht="11.25" customHeight="1" x14ac:dyDescent="0.2">
      <c r="B40" s="656" t="s">
        <v>347</v>
      </c>
      <c r="C40" s="657"/>
      <c r="D40" s="657"/>
      <c r="E40" s="657"/>
      <c r="F40" s="657"/>
      <c r="G40" s="657"/>
      <c r="H40" s="657"/>
      <c r="I40" s="657"/>
      <c r="J40" s="657"/>
      <c r="K40" s="657"/>
      <c r="L40" s="657"/>
      <c r="M40" s="657"/>
      <c r="N40" s="657"/>
      <c r="O40" s="657"/>
      <c r="P40" s="657"/>
      <c r="Q40" s="658"/>
      <c r="R40" s="659">
        <v>117000</v>
      </c>
      <c r="S40" s="660"/>
      <c r="T40" s="660"/>
      <c r="U40" s="660"/>
      <c r="V40" s="660"/>
      <c r="W40" s="660"/>
      <c r="X40" s="660"/>
      <c r="Y40" s="661"/>
      <c r="Z40" s="662">
        <v>0.6</v>
      </c>
      <c r="AA40" s="662"/>
      <c r="AB40" s="662"/>
      <c r="AC40" s="662"/>
      <c r="AD40" s="663" t="s">
        <v>237</v>
      </c>
      <c r="AE40" s="663"/>
      <c r="AF40" s="663"/>
      <c r="AG40" s="663"/>
      <c r="AH40" s="663"/>
      <c r="AI40" s="663"/>
      <c r="AJ40" s="663"/>
      <c r="AK40" s="663"/>
      <c r="AL40" s="664" t="s">
        <v>138</v>
      </c>
      <c r="AM40" s="665"/>
      <c r="AN40" s="665"/>
      <c r="AO40" s="666"/>
      <c r="AQ40" s="722" t="s">
        <v>348</v>
      </c>
      <c r="AR40" s="723"/>
      <c r="AS40" s="723"/>
      <c r="AT40" s="723"/>
      <c r="AU40" s="723"/>
      <c r="AV40" s="723"/>
      <c r="AW40" s="723"/>
      <c r="AX40" s="723"/>
      <c r="AY40" s="724"/>
      <c r="AZ40" s="659">
        <v>33727</v>
      </c>
      <c r="BA40" s="660"/>
      <c r="BB40" s="660"/>
      <c r="BC40" s="660"/>
      <c r="BD40" s="692"/>
      <c r="BE40" s="692"/>
      <c r="BF40" s="714"/>
      <c r="BG40" s="707" t="s">
        <v>349</v>
      </c>
      <c r="BH40" s="708"/>
      <c r="BI40" s="708"/>
      <c r="BJ40" s="708"/>
      <c r="BK40" s="708"/>
      <c r="BL40" s="223"/>
      <c r="BM40" s="657" t="s">
        <v>350</v>
      </c>
      <c r="BN40" s="657"/>
      <c r="BO40" s="657"/>
      <c r="BP40" s="657"/>
      <c r="BQ40" s="657"/>
      <c r="BR40" s="657"/>
      <c r="BS40" s="657"/>
      <c r="BT40" s="657"/>
      <c r="BU40" s="658"/>
      <c r="BV40" s="659">
        <v>96</v>
      </c>
      <c r="BW40" s="660"/>
      <c r="BX40" s="660"/>
      <c r="BY40" s="660"/>
      <c r="BZ40" s="660"/>
      <c r="CA40" s="660"/>
      <c r="CB40" s="669"/>
      <c r="CD40" s="656" t="s">
        <v>351</v>
      </c>
      <c r="CE40" s="657"/>
      <c r="CF40" s="657"/>
      <c r="CG40" s="657"/>
      <c r="CH40" s="657"/>
      <c r="CI40" s="657"/>
      <c r="CJ40" s="657"/>
      <c r="CK40" s="657"/>
      <c r="CL40" s="657"/>
      <c r="CM40" s="657"/>
      <c r="CN40" s="657"/>
      <c r="CO40" s="657"/>
      <c r="CP40" s="657"/>
      <c r="CQ40" s="658"/>
      <c r="CR40" s="659">
        <v>91885</v>
      </c>
      <c r="CS40" s="660"/>
      <c r="CT40" s="660"/>
      <c r="CU40" s="660"/>
      <c r="CV40" s="660"/>
      <c r="CW40" s="660"/>
      <c r="CX40" s="660"/>
      <c r="CY40" s="661"/>
      <c r="CZ40" s="664">
        <v>0.5</v>
      </c>
      <c r="DA40" s="690"/>
      <c r="DB40" s="690"/>
      <c r="DC40" s="694"/>
      <c r="DD40" s="668" t="s">
        <v>138</v>
      </c>
      <c r="DE40" s="660"/>
      <c r="DF40" s="660"/>
      <c r="DG40" s="660"/>
      <c r="DH40" s="660"/>
      <c r="DI40" s="660"/>
      <c r="DJ40" s="660"/>
      <c r="DK40" s="661"/>
      <c r="DL40" s="668" t="s">
        <v>138</v>
      </c>
      <c r="DM40" s="660"/>
      <c r="DN40" s="660"/>
      <c r="DO40" s="660"/>
      <c r="DP40" s="660"/>
      <c r="DQ40" s="660"/>
      <c r="DR40" s="660"/>
      <c r="DS40" s="660"/>
      <c r="DT40" s="660"/>
      <c r="DU40" s="660"/>
      <c r="DV40" s="661"/>
      <c r="DW40" s="664" t="s">
        <v>237</v>
      </c>
      <c r="DX40" s="690"/>
      <c r="DY40" s="690"/>
      <c r="DZ40" s="690"/>
      <c r="EA40" s="690"/>
      <c r="EB40" s="690"/>
      <c r="EC40" s="691"/>
    </row>
    <row r="41" spans="2:133" ht="11.25" customHeight="1" x14ac:dyDescent="0.2">
      <c r="B41" s="680" t="s">
        <v>352</v>
      </c>
      <c r="C41" s="681"/>
      <c r="D41" s="681"/>
      <c r="E41" s="681"/>
      <c r="F41" s="681"/>
      <c r="G41" s="681"/>
      <c r="H41" s="681"/>
      <c r="I41" s="681"/>
      <c r="J41" s="681"/>
      <c r="K41" s="681"/>
      <c r="L41" s="681"/>
      <c r="M41" s="681"/>
      <c r="N41" s="681"/>
      <c r="O41" s="681"/>
      <c r="P41" s="681"/>
      <c r="Q41" s="682"/>
      <c r="R41" s="731">
        <v>20009006</v>
      </c>
      <c r="S41" s="732"/>
      <c r="T41" s="732"/>
      <c r="U41" s="732"/>
      <c r="V41" s="732"/>
      <c r="W41" s="732"/>
      <c r="X41" s="732"/>
      <c r="Y41" s="736"/>
      <c r="Z41" s="737">
        <v>100</v>
      </c>
      <c r="AA41" s="737"/>
      <c r="AB41" s="737"/>
      <c r="AC41" s="737"/>
      <c r="AD41" s="738">
        <v>11069404</v>
      </c>
      <c r="AE41" s="738"/>
      <c r="AF41" s="738"/>
      <c r="AG41" s="738"/>
      <c r="AH41" s="738"/>
      <c r="AI41" s="738"/>
      <c r="AJ41" s="738"/>
      <c r="AK41" s="738"/>
      <c r="AL41" s="739">
        <v>100</v>
      </c>
      <c r="AM41" s="719"/>
      <c r="AN41" s="719"/>
      <c r="AO41" s="740"/>
      <c r="AQ41" s="722" t="s">
        <v>353</v>
      </c>
      <c r="AR41" s="723"/>
      <c r="AS41" s="723"/>
      <c r="AT41" s="723"/>
      <c r="AU41" s="723"/>
      <c r="AV41" s="723"/>
      <c r="AW41" s="723"/>
      <c r="AX41" s="723"/>
      <c r="AY41" s="724"/>
      <c r="AZ41" s="659">
        <v>314871</v>
      </c>
      <c r="BA41" s="660"/>
      <c r="BB41" s="660"/>
      <c r="BC41" s="660"/>
      <c r="BD41" s="692"/>
      <c r="BE41" s="692"/>
      <c r="BF41" s="714"/>
      <c r="BG41" s="707"/>
      <c r="BH41" s="708"/>
      <c r="BI41" s="708"/>
      <c r="BJ41" s="708"/>
      <c r="BK41" s="708"/>
      <c r="BL41" s="223"/>
      <c r="BM41" s="657" t="s">
        <v>354</v>
      </c>
      <c r="BN41" s="657"/>
      <c r="BO41" s="657"/>
      <c r="BP41" s="657"/>
      <c r="BQ41" s="657"/>
      <c r="BR41" s="657"/>
      <c r="BS41" s="657"/>
      <c r="BT41" s="657"/>
      <c r="BU41" s="658"/>
      <c r="BV41" s="659" t="s">
        <v>130</v>
      </c>
      <c r="BW41" s="660"/>
      <c r="BX41" s="660"/>
      <c r="BY41" s="660"/>
      <c r="BZ41" s="660"/>
      <c r="CA41" s="660"/>
      <c r="CB41" s="669"/>
      <c r="CD41" s="656" t="s">
        <v>355</v>
      </c>
      <c r="CE41" s="657"/>
      <c r="CF41" s="657"/>
      <c r="CG41" s="657"/>
      <c r="CH41" s="657"/>
      <c r="CI41" s="657"/>
      <c r="CJ41" s="657"/>
      <c r="CK41" s="657"/>
      <c r="CL41" s="657"/>
      <c r="CM41" s="657"/>
      <c r="CN41" s="657"/>
      <c r="CO41" s="657"/>
      <c r="CP41" s="657"/>
      <c r="CQ41" s="658"/>
      <c r="CR41" s="659" t="s">
        <v>237</v>
      </c>
      <c r="CS41" s="692"/>
      <c r="CT41" s="692"/>
      <c r="CU41" s="692"/>
      <c r="CV41" s="692"/>
      <c r="CW41" s="692"/>
      <c r="CX41" s="692"/>
      <c r="CY41" s="693"/>
      <c r="CZ41" s="664" t="s">
        <v>130</v>
      </c>
      <c r="DA41" s="690"/>
      <c r="DB41" s="690"/>
      <c r="DC41" s="694"/>
      <c r="DD41" s="668" t="s">
        <v>130</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356</v>
      </c>
      <c r="AR42" s="729"/>
      <c r="AS42" s="729"/>
      <c r="AT42" s="729"/>
      <c r="AU42" s="729"/>
      <c r="AV42" s="729"/>
      <c r="AW42" s="729"/>
      <c r="AX42" s="729"/>
      <c r="AY42" s="730"/>
      <c r="AZ42" s="731">
        <v>1257854</v>
      </c>
      <c r="BA42" s="732"/>
      <c r="BB42" s="732"/>
      <c r="BC42" s="732"/>
      <c r="BD42" s="718"/>
      <c r="BE42" s="718"/>
      <c r="BF42" s="720"/>
      <c r="BG42" s="709"/>
      <c r="BH42" s="710"/>
      <c r="BI42" s="710"/>
      <c r="BJ42" s="710"/>
      <c r="BK42" s="710"/>
      <c r="BL42" s="224"/>
      <c r="BM42" s="681" t="s">
        <v>357</v>
      </c>
      <c r="BN42" s="681"/>
      <c r="BO42" s="681"/>
      <c r="BP42" s="681"/>
      <c r="BQ42" s="681"/>
      <c r="BR42" s="681"/>
      <c r="BS42" s="681"/>
      <c r="BT42" s="681"/>
      <c r="BU42" s="682"/>
      <c r="BV42" s="731">
        <v>400</v>
      </c>
      <c r="BW42" s="732"/>
      <c r="BX42" s="732"/>
      <c r="BY42" s="732"/>
      <c r="BZ42" s="732"/>
      <c r="CA42" s="732"/>
      <c r="CB42" s="741"/>
      <c r="CD42" s="656" t="s">
        <v>358</v>
      </c>
      <c r="CE42" s="657"/>
      <c r="CF42" s="657"/>
      <c r="CG42" s="657"/>
      <c r="CH42" s="657"/>
      <c r="CI42" s="657"/>
      <c r="CJ42" s="657"/>
      <c r="CK42" s="657"/>
      <c r="CL42" s="657"/>
      <c r="CM42" s="657"/>
      <c r="CN42" s="657"/>
      <c r="CO42" s="657"/>
      <c r="CP42" s="657"/>
      <c r="CQ42" s="658"/>
      <c r="CR42" s="659">
        <v>1773241</v>
      </c>
      <c r="CS42" s="692"/>
      <c r="CT42" s="692"/>
      <c r="CU42" s="692"/>
      <c r="CV42" s="692"/>
      <c r="CW42" s="692"/>
      <c r="CX42" s="692"/>
      <c r="CY42" s="693"/>
      <c r="CZ42" s="664">
        <v>9.1</v>
      </c>
      <c r="DA42" s="690"/>
      <c r="DB42" s="690"/>
      <c r="DC42" s="694"/>
      <c r="DD42" s="668">
        <v>129133</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359</v>
      </c>
      <c r="CD43" s="656" t="s">
        <v>360</v>
      </c>
      <c r="CE43" s="657"/>
      <c r="CF43" s="657"/>
      <c r="CG43" s="657"/>
      <c r="CH43" s="657"/>
      <c r="CI43" s="657"/>
      <c r="CJ43" s="657"/>
      <c r="CK43" s="657"/>
      <c r="CL43" s="657"/>
      <c r="CM43" s="657"/>
      <c r="CN43" s="657"/>
      <c r="CO43" s="657"/>
      <c r="CP43" s="657"/>
      <c r="CQ43" s="658"/>
      <c r="CR43" s="659">
        <v>67149</v>
      </c>
      <c r="CS43" s="692"/>
      <c r="CT43" s="692"/>
      <c r="CU43" s="692"/>
      <c r="CV43" s="692"/>
      <c r="CW43" s="692"/>
      <c r="CX43" s="692"/>
      <c r="CY43" s="693"/>
      <c r="CZ43" s="664">
        <v>0.3</v>
      </c>
      <c r="DA43" s="690"/>
      <c r="DB43" s="690"/>
      <c r="DC43" s="694"/>
      <c r="DD43" s="668">
        <v>52275</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361</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308</v>
      </c>
      <c r="CE44" s="696"/>
      <c r="CF44" s="656" t="s">
        <v>362</v>
      </c>
      <c r="CG44" s="657"/>
      <c r="CH44" s="657"/>
      <c r="CI44" s="657"/>
      <c r="CJ44" s="657"/>
      <c r="CK44" s="657"/>
      <c r="CL44" s="657"/>
      <c r="CM44" s="657"/>
      <c r="CN44" s="657"/>
      <c r="CO44" s="657"/>
      <c r="CP44" s="657"/>
      <c r="CQ44" s="658"/>
      <c r="CR44" s="659">
        <v>1716976</v>
      </c>
      <c r="CS44" s="660"/>
      <c r="CT44" s="660"/>
      <c r="CU44" s="660"/>
      <c r="CV44" s="660"/>
      <c r="CW44" s="660"/>
      <c r="CX44" s="660"/>
      <c r="CY44" s="661"/>
      <c r="CZ44" s="664">
        <v>8.8000000000000007</v>
      </c>
      <c r="DA44" s="665"/>
      <c r="DB44" s="665"/>
      <c r="DC44" s="671"/>
      <c r="DD44" s="668">
        <v>116031</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363</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364</v>
      </c>
      <c r="CG45" s="657"/>
      <c r="CH45" s="657"/>
      <c r="CI45" s="657"/>
      <c r="CJ45" s="657"/>
      <c r="CK45" s="657"/>
      <c r="CL45" s="657"/>
      <c r="CM45" s="657"/>
      <c r="CN45" s="657"/>
      <c r="CO45" s="657"/>
      <c r="CP45" s="657"/>
      <c r="CQ45" s="658"/>
      <c r="CR45" s="659">
        <v>293388</v>
      </c>
      <c r="CS45" s="692"/>
      <c r="CT45" s="692"/>
      <c r="CU45" s="692"/>
      <c r="CV45" s="692"/>
      <c r="CW45" s="692"/>
      <c r="CX45" s="692"/>
      <c r="CY45" s="693"/>
      <c r="CZ45" s="664">
        <v>1.5</v>
      </c>
      <c r="DA45" s="690"/>
      <c r="DB45" s="690"/>
      <c r="DC45" s="694"/>
      <c r="DD45" s="668">
        <v>16770</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365</v>
      </c>
      <c r="CG46" s="657"/>
      <c r="CH46" s="657"/>
      <c r="CI46" s="657"/>
      <c r="CJ46" s="657"/>
      <c r="CK46" s="657"/>
      <c r="CL46" s="657"/>
      <c r="CM46" s="657"/>
      <c r="CN46" s="657"/>
      <c r="CO46" s="657"/>
      <c r="CP46" s="657"/>
      <c r="CQ46" s="658"/>
      <c r="CR46" s="659">
        <v>1391638</v>
      </c>
      <c r="CS46" s="660"/>
      <c r="CT46" s="660"/>
      <c r="CU46" s="660"/>
      <c r="CV46" s="660"/>
      <c r="CW46" s="660"/>
      <c r="CX46" s="660"/>
      <c r="CY46" s="661"/>
      <c r="CZ46" s="664">
        <v>7.1</v>
      </c>
      <c r="DA46" s="665"/>
      <c r="DB46" s="665"/>
      <c r="DC46" s="671"/>
      <c r="DD46" s="668">
        <v>98847</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366</v>
      </c>
      <c r="CG47" s="657"/>
      <c r="CH47" s="657"/>
      <c r="CI47" s="657"/>
      <c r="CJ47" s="657"/>
      <c r="CK47" s="657"/>
      <c r="CL47" s="657"/>
      <c r="CM47" s="657"/>
      <c r="CN47" s="657"/>
      <c r="CO47" s="657"/>
      <c r="CP47" s="657"/>
      <c r="CQ47" s="658"/>
      <c r="CR47" s="659">
        <v>56265</v>
      </c>
      <c r="CS47" s="692"/>
      <c r="CT47" s="692"/>
      <c r="CU47" s="692"/>
      <c r="CV47" s="692"/>
      <c r="CW47" s="692"/>
      <c r="CX47" s="692"/>
      <c r="CY47" s="693"/>
      <c r="CZ47" s="664">
        <v>0.3</v>
      </c>
      <c r="DA47" s="690"/>
      <c r="DB47" s="690"/>
      <c r="DC47" s="694"/>
      <c r="DD47" s="668">
        <v>13102</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699"/>
      <c r="CE48" s="700"/>
      <c r="CF48" s="656" t="s">
        <v>367</v>
      </c>
      <c r="CG48" s="657"/>
      <c r="CH48" s="657"/>
      <c r="CI48" s="657"/>
      <c r="CJ48" s="657"/>
      <c r="CK48" s="657"/>
      <c r="CL48" s="657"/>
      <c r="CM48" s="657"/>
      <c r="CN48" s="657"/>
      <c r="CO48" s="657"/>
      <c r="CP48" s="657"/>
      <c r="CQ48" s="658"/>
      <c r="CR48" s="659" t="s">
        <v>130</v>
      </c>
      <c r="CS48" s="660"/>
      <c r="CT48" s="660"/>
      <c r="CU48" s="660"/>
      <c r="CV48" s="660"/>
      <c r="CW48" s="660"/>
      <c r="CX48" s="660"/>
      <c r="CY48" s="661"/>
      <c r="CZ48" s="664" t="s">
        <v>237</v>
      </c>
      <c r="DA48" s="665"/>
      <c r="DB48" s="665"/>
      <c r="DC48" s="671"/>
      <c r="DD48" s="668" t="s">
        <v>130</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368</v>
      </c>
      <c r="CE49" s="681"/>
      <c r="CF49" s="681"/>
      <c r="CG49" s="681"/>
      <c r="CH49" s="681"/>
      <c r="CI49" s="681"/>
      <c r="CJ49" s="681"/>
      <c r="CK49" s="681"/>
      <c r="CL49" s="681"/>
      <c r="CM49" s="681"/>
      <c r="CN49" s="681"/>
      <c r="CO49" s="681"/>
      <c r="CP49" s="681"/>
      <c r="CQ49" s="682"/>
      <c r="CR49" s="731">
        <v>19480722</v>
      </c>
      <c r="CS49" s="718"/>
      <c r="CT49" s="718"/>
      <c r="CU49" s="718"/>
      <c r="CV49" s="718"/>
      <c r="CW49" s="718"/>
      <c r="CX49" s="718"/>
      <c r="CY49" s="747"/>
      <c r="CZ49" s="739">
        <v>100</v>
      </c>
      <c r="DA49" s="748"/>
      <c r="DB49" s="748"/>
      <c r="DC49" s="749"/>
      <c r="DD49" s="750">
        <v>13297967</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OmmCaYPJ50uG7ysAoydEpc4KBb8ThKRHIiwA5mvr+rFG+ZxzjXSgX7qEjWHidtdfUTWHLrotFC/NIXFzNICCw==" saltValue="Q29tv2Jm8e6da7OmJFDj2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369</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370</v>
      </c>
      <c r="DK2" s="759"/>
      <c r="DL2" s="759"/>
      <c r="DM2" s="759"/>
      <c r="DN2" s="759"/>
      <c r="DO2" s="760"/>
      <c r="DP2" s="228"/>
      <c r="DQ2" s="758" t="s">
        <v>371</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372</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374</v>
      </c>
      <c r="B5" s="764"/>
      <c r="C5" s="764"/>
      <c r="D5" s="764"/>
      <c r="E5" s="764"/>
      <c r="F5" s="764"/>
      <c r="G5" s="764"/>
      <c r="H5" s="764"/>
      <c r="I5" s="764"/>
      <c r="J5" s="764"/>
      <c r="K5" s="764"/>
      <c r="L5" s="764"/>
      <c r="M5" s="764"/>
      <c r="N5" s="764"/>
      <c r="O5" s="764"/>
      <c r="P5" s="765"/>
      <c r="Q5" s="769" t="s">
        <v>375</v>
      </c>
      <c r="R5" s="770"/>
      <c r="S5" s="770"/>
      <c r="T5" s="770"/>
      <c r="U5" s="771"/>
      <c r="V5" s="769" t="s">
        <v>376</v>
      </c>
      <c r="W5" s="770"/>
      <c r="X5" s="770"/>
      <c r="Y5" s="770"/>
      <c r="Z5" s="771"/>
      <c r="AA5" s="769" t="s">
        <v>377</v>
      </c>
      <c r="AB5" s="770"/>
      <c r="AC5" s="770"/>
      <c r="AD5" s="770"/>
      <c r="AE5" s="770"/>
      <c r="AF5" s="775" t="s">
        <v>378</v>
      </c>
      <c r="AG5" s="770"/>
      <c r="AH5" s="770"/>
      <c r="AI5" s="770"/>
      <c r="AJ5" s="776"/>
      <c r="AK5" s="770" t="s">
        <v>379</v>
      </c>
      <c r="AL5" s="770"/>
      <c r="AM5" s="770"/>
      <c r="AN5" s="770"/>
      <c r="AO5" s="771"/>
      <c r="AP5" s="769" t="s">
        <v>380</v>
      </c>
      <c r="AQ5" s="770"/>
      <c r="AR5" s="770"/>
      <c r="AS5" s="770"/>
      <c r="AT5" s="771"/>
      <c r="AU5" s="769" t="s">
        <v>381</v>
      </c>
      <c r="AV5" s="770"/>
      <c r="AW5" s="770"/>
      <c r="AX5" s="770"/>
      <c r="AY5" s="776"/>
      <c r="AZ5" s="232"/>
      <c r="BA5" s="232"/>
      <c r="BB5" s="232"/>
      <c r="BC5" s="232"/>
      <c r="BD5" s="232"/>
      <c r="BE5" s="233"/>
      <c r="BF5" s="233"/>
      <c r="BG5" s="233"/>
      <c r="BH5" s="233"/>
      <c r="BI5" s="233"/>
      <c r="BJ5" s="233"/>
      <c r="BK5" s="233"/>
      <c r="BL5" s="233"/>
      <c r="BM5" s="233"/>
      <c r="BN5" s="233"/>
      <c r="BO5" s="233"/>
      <c r="BP5" s="233"/>
      <c r="BQ5" s="763" t="s">
        <v>382</v>
      </c>
      <c r="BR5" s="764"/>
      <c r="BS5" s="764"/>
      <c r="BT5" s="764"/>
      <c r="BU5" s="764"/>
      <c r="BV5" s="764"/>
      <c r="BW5" s="764"/>
      <c r="BX5" s="764"/>
      <c r="BY5" s="764"/>
      <c r="BZ5" s="764"/>
      <c r="CA5" s="764"/>
      <c r="CB5" s="764"/>
      <c r="CC5" s="764"/>
      <c r="CD5" s="764"/>
      <c r="CE5" s="764"/>
      <c r="CF5" s="764"/>
      <c r="CG5" s="765"/>
      <c r="CH5" s="769" t="s">
        <v>383</v>
      </c>
      <c r="CI5" s="770"/>
      <c r="CJ5" s="770"/>
      <c r="CK5" s="770"/>
      <c r="CL5" s="771"/>
      <c r="CM5" s="769" t="s">
        <v>384</v>
      </c>
      <c r="CN5" s="770"/>
      <c r="CO5" s="770"/>
      <c r="CP5" s="770"/>
      <c r="CQ5" s="771"/>
      <c r="CR5" s="769" t="s">
        <v>385</v>
      </c>
      <c r="CS5" s="770"/>
      <c r="CT5" s="770"/>
      <c r="CU5" s="770"/>
      <c r="CV5" s="771"/>
      <c r="CW5" s="769" t="s">
        <v>386</v>
      </c>
      <c r="CX5" s="770"/>
      <c r="CY5" s="770"/>
      <c r="CZ5" s="770"/>
      <c r="DA5" s="771"/>
      <c r="DB5" s="769" t="s">
        <v>387</v>
      </c>
      <c r="DC5" s="770"/>
      <c r="DD5" s="770"/>
      <c r="DE5" s="770"/>
      <c r="DF5" s="771"/>
      <c r="DG5" s="799" t="s">
        <v>388</v>
      </c>
      <c r="DH5" s="800"/>
      <c r="DI5" s="800"/>
      <c r="DJ5" s="800"/>
      <c r="DK5" s="801"/>
      <c r="DL5" s="799" t="s">
        <v>389</v>
      </c>
      <c r="DM5" s="800"/>
      <c r="DN5" s="800"/>
      <c r="DO5" s="800"/>
      <c r="DP5" s="801"/>
      <c r="DQ5" s="769" t="s">
        <v>390</v>
      </c>
      <c r="DR5" s="770"/>
      <c r="DS5" s="770"/>
      <c r="DT5" s="770"/>
      <c r="DU5" s="771"/>
      <c r="DV5" s="769" t="s">
        <v>381</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391</v>
      </c>
      <c r="C7" s="786"/>
      <c r="D7" s="786"/>
      <c r="E7" s="786"/>
      <c r="F7" s="786"/>
      <c r="G7" s="786"/>
      <c r="H7" s="786"/>
      <c r="I7" s="786"/>
      <c r="J7" s="786"/>
      <c r="K7" s="786"/>
      <c r="L7" s="786"/>
      <c r="M7" s="786"/>
      <c r="N7" s="786"/>
      <c r="O7" s="786"/>
      <c r="P7" s="787"/>
      <c r="Q7" s="788">
        <v>20282</v>
      </c>
      <c r="R7" s="789"/>
      <c r="S7" s="789"/>
      <c r="T7" s="789"/>
      <c r="U7" s="789"/>
      <c r="V7" s="789">
        <v>19507</v>
      </c>
      <c r="W7" s="789"/>
      <c r="X7" s="789"/>
      <c r="Y7" s="789"/>
      <c r="Z7" s="789"/>
      <c r="AA7" s="789">
        <v>775</v>
      </c>
      <c r="AB7" s="789"/>
      <c r="AC7" s="789"/>
      <c r="AD7" s="789"/>
      <c r="AE7" s="790"/>
      <c r="AF7" s="791">
        <v>712</v>
      </c>
      <c r="AG7" s="792"/>
      <c r="AH7" s="792"/>
      <c r="AI7" s="792"/>
      <c r="AJ7" s="793"/>
      <c r="AK7" s="794">
        <v>796</v>
      </c>
      <c r="AL7" s="795"/>
      <c r="AM7" s="795"/>
      <c r="AN7" s="795"/>
      <c r="AO7" s="795"/>
      <c r="AP7" s="795">
        <v>22937</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605</v>
      </c>
      <c r="BT7" s="783"/>
      <c r="BU7" s="783"/>
      <c r="BV7" s="783"/>
      <c r="BW7" s="783"/>
      <c r="BX7" s="783"/>
      <c r="BY7" s="783"/>
      <c r="BZ7" s="783"/>
      <c r="CA7" s="783"/>
      <c r="CB7" s="783"/>
      <c r="CC7" s="783"/>
      <c r="CD7" s="783"/>
      <c r="CE7" s="783"/>
      <c r="CF7" s="783"/>
      <c r="CG7" s="798"/>
      <c r="CH7" s="779">
        <v>0</v>
      </c>
      <c r="CI7" s="780"/>
      <c r="CJ7" s="780"/>
      <c r="CK7" s="780"/>
      <c r="CL7" s="781"/>
      <c r="CM7" s="779">
        <v>94</v>
      </c>
      <c r="CN7" s="780"/>
      <c r="CO7" s="780"/>
      <c r="CP7" s="780"/>
      <c r="CQ7" s="781"/>
      <c r="CR7" s="779">
        <v>5</v>
      </c>
      <c r="CS7" s="780"/>
      <c r="CT7" s="780"/>
      <c r="CU7" s="780"/>
      <c r="CV7" s="781"/>
      <c r="CW7" s="779" t="s">
        <v>596</v>
      </c>
      <c r="CX7" s="780"/>
      <c r="CY7" s="780"/>
      <c r="CZ7" s="780"/>
      <c r="DA7" s="781"/>
      <c r="DB7" s="779" t="s">
        <v>596</v>
      </c>
      <c r="DC7" s="780"/>
      <c r="DD7" s="780"/>
      <c r="DE7" s="780"/>
      <c r="DF7" s="781"/>
      <c r="DG7" s="779" t="s">
        <v>596</v>
      </c>
      <c r="DH7" s="780"/>
      <c r="DI7" s="780"/>
      <c r="DJ7" s="780"/>
      <c r="DK7" s="781"/>
      <c r="DL7" s="779" t="s">
        <v>596</v>
      </c>
      <c r="DM7" s="780"/>
      <c r="DN7" s="780"/>
      <c r="DO7" s="780"/>
      <c r="DP7" s="781"/>
      <c r="DQ7" s="779" t="s">
        <v>596</v>
      </c>
      <c r="DR7" s="780"/>
      <c r="DS7" s="780"/>
      <c r="DT7" s="780"/>
      <c r="DU7" s="781"/>
      <c r="DV7" s="782"/>
      <c r="DW7" s="783"/>
      <c r="DX7" s="783"/>
      <c r="DY7" s="783"/>
      <c r="DZ7" s="784"/>
      <c r="EA7" s="234"/>
    </row>
    <row r="8" spans="1:131" s="235" customFormat="1" ht="26.25" customHeight="1" x14ac:dyDescent="0.2">
      <c r="A8" s="238">
        <v>2</v>
      </c>
      <c r="B8" s="816" t="s">
        <v>392</v>
      </c>
      <c r="C8" s="817"/>
      <c r="D8" s="817"/>
      <c r="E8" s="817"/>
      <c r="F8" s="817"/>
      <c r="G8" s="817"/>
      <c r="H8" s="817"/>
      <c r="I8" s="817"/>
      <c r="J8" s="817"/>
      <c r="K8" s="817"/>
      <c r="L8" s="817"/>
      <c r="M8" s="817"/>
      <c r="N8" s="817"/>
      <c r="O8" s="817"/>
      <c r="P8" s="818"/>
      <c r="Q8" s="819">
        <v>20</v>
      </c>
      <c r="R8" s="820"/>
      <c r="S8" s="820"/>
      <c r="T8" s="820"/>
      <c r="U8" s="820"/>
      <c r="V8" s="820">
        <v>267</v>
      </c>
      <c r="W8" s="820"/>
      <c r="X8" s="820"/>
      <c r="Y8" s="820"/>
      <c r="Z8" s="820"/>
      <c r="AA8" s="820">
        <v>-247</v>
      </c>
      <c r="AB8" s="820"/>
      <c r="AC8" s="820"/>
      <c r="AD8" s="820"/>
      <c r="AE8" s="821"/>
      <c r="AF8" s="822">
        <v>-247</v>
      </c>
      <c r="AG8" s="823"/>
      <c r="AH8" s="823"/>
      <c r="AI8" s="823"/>
      <c r="AJ8" s="824"/>
      <c r="AK8" s="805">
        <v>6</v>
      </c>
      <c r="AL8" s="806"/>
      <c r="AM8" s="806"/>
      <c r="AN8" s="806"/>
      <c r="AO8" s="806"/>
      <c r="AP8" s="806">
        <v>2</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t="s">
        <v>393</v>
      </c>
      <c r="C9" s="817"/>
      <c r="D9" s="817"/>
      <c r="E9" s="817"/>
      <c r="F9" s="817"/>
      <c r="G9" s="817"/>
      <c r="H9" s="817"/>
      <c r="I9" s="817"/>
      <c r="J9" s="817"/>
      <c r="K9" s="817"/>
      <c r="L9" s="817"/>
      <c r="M9" s="817"/>
      <c r="N9" s="817"/>
      <c r="O9" s="817"/>
      <c r="P9" s="818"/>
      <c r="Q9" s="819">
        <v>11</v>
      </c>
      <c r="R9" s="820"/>
      <c r="S9" s="820"/>
      <c r="T9" s="820"/>
      <c r="U9" s="820"/>
      <c r="V9" s="820">
        <v>11</v>
      </c>
      <c r="W9" s="820"/>
      <c r="X9" s="820"/>
      <c r="Y9" s="820"/>
      <c r="Z9" s="820"/>
      <c r="AA9" s="820">
        <v>0</v>
      </c>
      <c r="AB9" s="820"/>
      <c r="AC9" s="820"/>
      <c r="AD9" s="820"/>
      <c r="AE9" s="821"/>
      <c r="AF9" s="822">
        <v>0</v>
      </c>
      <c r="AG9" s="823"/>
      <c r="AH9" s="823"/>
      <c r="AI9" s="823"/>
      <c r="AJ9" s="824"/>
      <c r="AK9" s="805">
        <v>9</v>
      </c>
      <c r="AL9" s="806"/>
      <c r="AM9" s="806"/>
      <c r="AN9" s="806"/>
      <c r="AO9" s="806"/>
      <c r="AP9" s="806" t="s">
        <v>596</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394</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395</v>
      </c>
      <c r="B23" s="825" t="s">
        <v>396</v>
      </c>
      <c r="C23" s="826"/>
      <c r="D23" s="826"/>
      <c r="E23" s="826"/>
      <c r="F23" s="826"/>
      <c r="G23" s="826"/>
      <c r="H23" s="826"/>
      <c r="I23" s="826"/>
      <c r="J23" s="826"/>
      <c r="K23" s="826"/>
      <c r="L23" s="826"/>
      <c r="M23" s="826"/>
      <c r="N23" s="826"/>
      <c r="O23" s="826"/>
      <c r="P23" s="827"/>
      <c r="Q23" s="828">
        <v>20307</v>
      </c>
      <c r="R23" s="829"/>
      <c r="S23" s="829"/>
      <c r="T23" s="829"/>
      <c r="U23" s="829"/>
      <c r="V23" s="829">
        <v>19779</v>
      </c>
      <c r="W23" s="829"/>
      <c r="X23" s="829"/>
      <c r="Y23" s="829"/>
      <c r="Z23" s="829"/>
      <c r="AA23" s="829">
        <v>528</v>
      </c>
      <c r="AB23" s="829"/>
      <c r="AC23" s="829"/>
      <c r="AD23" s="829"/>
      <c r="AE23" s="830"/>
      <c r="AF23" s="831">
        <v>466</v>
      </c>
      <c r="AG23" s="829"/>
      <c r="AH23" s="829"/>
      <c r="AI23" s="829"/>
      <c r="AJ23" s="832"/>
      <c r="AK23" s="833"/>
      <c r="AL23" s="834"/>
      <c r="AM23" s="834"/>
      <c r="AN23" s="834"/>
      <c r="AO23" s="834"/>
      <c r="AP23" s="829">
        <v>22939</v>
      </c>
      <c r="AQ23" s="829"/>
      <c r="AR23" s="829"/>
      <c r="AS23" s="829"/>
      <c r="AT23" s="829"/>
      <c r="AU23" s="845"/>
      <c r="AV23" s="845"/>
      <c r="AW23" s="845"/>
      <c r="AX23" s="845"/>
      <c r="AY23" s="846"/>
      <c r="AZ23" s="847" t="s">
        <v>130</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397</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398</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374</v>
      </c>
      <c r="B26" s="764"/>
      <c r="C26" s="764"/>
      <c r="D26" s="764"/>
      <c r="E26" s="764"/>
      <c r="F26" s="764"/>
      <c r="G26" s="764"/>
      <c r="H26" s="764"/>
      <c r="I26" s="764"/>
      <c r="J26" s="764"/>
      <c r="K26" s="764"/>
      <c r="L26" s="764"/>
      <c r="M26" s="764"/>
      <c r="N26" s="764"/>
      <c r="O26" s="764"/>
      <c r="P26" s="765"/>
      <c r="Q26" s="769" t="s">
        <v>399</v>
      </c>
      <c r="R26" s="770"/>
      <c r="S26" s="770"/>
      <c r="T26" s="770"/>
      <c r="U26" s="771"/>
      <c r="V26" s="769" t="s">
        <v>400</v>
      </c>
      <c r="W26" s="770"/>
      <c r="X26" s="770"/>
      <c r="Y26" s="770"/>
      <c r="Z26" s="771"/>
      <c r="AA26" s="769" t="s">
        <v>401</v>
      </c>
      <c r="AB26" s="770"/>
      <c r="AC26" s="770"/>
      <c r="AD26" s="770"/>
      <c r="AE26" s="770"/>
      <c r="AF26" s="850" t="s">
        <v>402</v>
      </c>
      <c r="AG26" s="851"/>
      <c r="AH26" s="851"/>
      <c r="AI26" s="851"/>
      <c r="AJ26" s="852"/>
      <c r="AK26" s="770" t="s">
        <v>403</v>
      </c>
      <c r="AL26" s="770"/>
      <c r="AM26" s="770"/>
      <c r="AN26" s="770"/>
      <c r="AO26" s="771"/>
      <c r="AP26" s="769" t="s">
        <v>404</v>
      </c>
      <c r="AQ26" s="770"/>
      <c r="AR26" s="770"/>
      <c r="AS26" s="770"/>
      <c r="AT26" s="771"/>
      <c r="AU26" s="769" t="s">
        <v>405</v>
      </c>
      <c r="AV26" s="770"/>
      <c r="AW26" s="770"/>
      <c r="AX26" s="770"/>
      <c r="AY26" s="771"/>
      <c r="AZ26" s="769" t="s">
        <v>406</v>
      </c>
      <c r="BA26" s="770"/>
      <c r="BB26" s="770"/>
      <c r="BC26" s="770"/>
      <c r="BD26" s="771"/>
      <c r="BE26" s="769" t="s">
        <v>381</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407</v>
      </c>
      <c r="C28" s="786"/>
      <c r="D28" s="786"/>
      <c r="E28" s="786"/>
      <c r="F28" s="786"/>
      <c r="G28" s="786"/>
      <c r="H28" s="786"/>
      <c r="I28" s="786"/>
      <c r="J28" s="786"/>
      <c r="K28" s="786"/>
      <c r="L28" s="786"/>
      <c r="M28" s="786"/>
      <c r="N28" s="786"/>
      <c r="O28" s="786"/>
      <c r="P28" s="787"/>
      <c r="Q28" s="858">
        <v>4295</v>
      </c>
      <c r="R28" s="859"/>
      <c r="S28" s="859"/>
      <c r="T28" s="859"/>
      <c r="U28" s="859"/>
      <c r="V28" s="859">
        <v>4276</v>
      </c>
      <c r="W28" s="859"/>
      <c r="X28" s="859"/>
      <c r="Y28" s="859"/>
      <c r="Z28" s="859"/>
      <c r="AA28" s="859">
        <v>19</v>
      </c>
      <c r="AB28" s="859"/>
      <c r="AC28" s="859"/>
      <c r="AD28" s="859"/>
      <c r="AE28" s="860"/>
      <c r="AF28" s="861">
        <v>19</v>
      </c>
      <c r="AG28" s="859"/>
      <c r="AH28" s="859"/>
      <c r="AI28" s="859"/>
      <c r="AJ28" s="862"/>
      <c r="AK28" s="863">
        <v>286</v>
      </c>
      <c r="AL28" s="864"/>
      <c r="AM28" s="864"/>
      <c r="AN28" s="864"/>
      <c r="AO28" s="864"/>
      <c r="AP28" s="864">
        <v>2</v>
      </c>
      <c r="AQ28" s="864"/>
      <c r="AR28" s="864"/>
      <c r="AS28" s="864"/>
      <c r="AT28" s="864"/>
      <c r="AU28" s="864">
        <v>0</v>
      </c>
      <c r="AV28" s="864"/>
      <c r="AW28" s="864"/>
      <c r="AX28" s="864"/>
      <c r="AY28" s="864"/>
      <c r="AZ28" s="865" t="s">
        <v>596</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408</v>
      </c>
      <c r="C29" s="817"/>
      <c r="D29" s="817"/>
      <c r="E29" s="817"/>
      <c r="F29" s="817"/>
      <c r="G29" s="817"/>
      <c r="H29" s="817"/>
      <c r="I29" s="817"/>
      <c r="J29" s="817"/>
      <c r="K29" s="817"/>
      <c r="L29" s="817"/>
      <c r="M29" s="817"/>
      <c r="N29" s="817"/>
      <c r="O29" s="817"/>
      <c r="P29" s="818"/>
      <c r="Q29" s="819">
        <v>4345</v>
      </c>
      <c r="R29" s="820"/>
      <c r="S29" s="820"/>
      <c r="T29" s="820"/>
      <c r="U29" s="820"/>
      <c r="V29" s="820">
        <v>4093</v>
      </c>
      <c r="W29" s="820"/>
      <c r="X29" s="820"/>
      <c r="Y29" s="820"/>
      <c r="Z29" s="820"/>
      <c r="AA29" s="820">
        <v>253</v>
      </c>
      <c r="AB29" s="820"/>
      <c r="AC29" s="820"/>
      <c r="AD29" s="820"/>
      <c r="AE29" s="821"/>
      <c r="AF29" s="822">
        <v>253</v>
      </c>
      <c r="AG29" s="823"/>
      <c r="AH29" s="823"/>
      <c r="AI29" s="823"/>
      <c r="AJ29" s="824"/>
      <c r="AK29" s="870">
        <v>585</v>
      </c>
      <c r="AL29" s="866"/>
      <c r="AM29" s="866"/>
      <c r="AN29" s="866"/>
      <c r="AO29" s="866"/>
      <c r="AP29" s="866" t="s">
        <v>596</v>
      </c>
      <c r="AQ29" s="866"/>
      <c r="AR29" s="866"/>
      <c r="AS29" s="866"/>
      <c r="AT29" s="866"/>
      <c r="AU29" s="866" t="s">
        <v>596</v>
      </c>
      <c r="AV29" s="866"/>
      <c r="AW29" s="866"/>
      <c r="AX29" s="866"/>
      <c r="AY29" s="866"/>
      <c r="AZ29" s="867" t="s">
        <v>596</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409</v>
      </c>
      <c r="C30" s="817"/>
      <c r="D30" s="817"/>
      <c r="E30" s="817"/>
      <c r="F30" s="817"/>
      <c r="G30" s="817"/>
      <c r="H30" s="817"/>
      <c r="I30" s="817"/>
      <c r="J30" s="817"/>
      <c r="K30" s="817"/>
      <c r="L30" s="817"/>
      <c r="M30" s="817"/>
      <c r="N30" s="817"/>
      <c r="O30" s="817"/>
      <c r="P30" s="818"/>
      <c r="Q30" s="819">
        <v>603</v>
      </c>
      <c r="R30" s="820"/>
      <c r="S30" s="820"/>
      <c r="T30" s="820"/>
      <c r="U30" s="820"/>
      <c r="V30" s="820">
        <v>602</v>
      </c>
      <c r="W30" s="820"/>
      <c r="X30" s="820"/>
      <c r="Y30" s="820"/>
      <c r="Z30" s="820"/>
      <c r="AA30" s="820">
        <v>1</v>
      </c>
      <c r="AB30" s="820"/>
      <c r="AC30" s="820"/>
      <c r="AD30" s="820"/>
      <c r="AE30" s="821"/>
      <c r="AF30" s="822">
        <v>1</v>
      </c>
      <c r="AG30" s="823"/>
      <c r="AH30" s="823"/>
      <c r="AI30" s="823"/>
      <c r="AJ30" s="824"/>
      <c r="AK30" s="870">
        <v>147</v>
      </c>
      <c r="AL30" s="866"/>
      <c r="AM30" s="866"/>
      <c r="AN30" s="866"/>
      <c r="AO30" s="866"/>
      <c r="AP30" s="866" t="s">
        <v>596</v>
      </c>
      <c r="AQ30" s="866"/>
      <c r="AR30" s="866"/>
      <c r="AS30" s="866"/>
      <c r="AT30" s="866"/>
      <c r="AU30" s="866" t="s">
        <v>596</v>
      </c>
      <c r="AV30" s="866"/>
      <c r="AW30" s="866"/>
      <c r="AX30" s="866"/>
      <c r="AY30" s="866"/>
      <c r="AZ30" s="867" t="s">
        <v>596</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410</v>
      </c>
      <c r="C31" s="817"/>
      <c r="D31" s="817"/>
      <c r="E31" s="817"/>
      <c r="F31" s="817"/>
      <c r="G31" s="817"/>
      <c r="H31" s="817"/>
      <c r="I31" s="817"/>
      <c r="J31" s="817"/>
      <c r="K31" s="817"/>
      <c r="L31" s="817"/>
      <c r="M31" s="817"/>
      <c r="N31" s="817"/>
      <c r="O31" s="817"/>
      <c r="P31" s="818"/>
      <c r="Q31" s="819">
        <v>22</v>
      </c>
      <c r="R31" s="820"/>
      <c r="S31" s="820"/>
      <c r="T31" s="820"/>
      <c r="U31" s="820"/>
      <c r="V31" s="820">
        <v>45</v>
      </c>
      <c r="W31" s="820"/>
      <c r="X31" s="820"/>
      <c r="Y31" s="820"/>
      <c r="Z31" s="820"/>
      <c r="AA31" s="820">
        <v>-23</v>
      </c>
      <c r="AB31" s="820"/>
      <c r="AC31" s="820"/>
      <c r="AD31" s="820"/>
      <c r="AE31" s="821"/>
      <c r="AF31" s="822" t="s">
        <v>130</v>
      </c>
      <c r="AG31" s="823"/>
      <c r="AH31" s="823"/>
      <c r="AI31" s="823"/>
      <c r="AJ31" s="824"/>
      <c r="AK31" s="870">
        <v>0</v>
      </c>
      <c r="AL31" s="866"/>
      <c r="AM31" s="866"/>
      <c r="AN31" s="866"/>
      <c r="AO31" s="866"/>
      <c r="AP31" s="866" t="s">
        <v>596</v>
      </c>
      <c r="AQ31" s="866"/>
      <c r="AR31" s="866"/>
      <c r="AS31" s="866"/>
      <c r="AT31" s="866"/>
      <c r="AU31" s="866" t="s">
        <v>596</v>
      </c>
      <c r="AV31" s="866"/>
      <c r="AW31" s="866"/>
      <c r="AX31" s="866"/>
      <c r="AY31" s="866"/>
      <c r="AZ31" s="867" t="s">
        <v>596</v>
      </c>
      <c r="BA31" s="867"/>
      <c r="BB31" s="867"/>
      <c r="BC31" s="867"/>
      <c r="BD31" s="867"/>
      <c r="BE31" s="868" t="s">
        <v>411</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412</v>
      </c>
      <c r="C32" s="817"/>
      <c r="D32" s="817"/>
      <c r="E32" s="817"/>
      <c r="F32" s="817"/>
      <c r="G32" s="817"/>
      <c r="H32" s="817"/>
      <c r="I32" s="817"/>
      <c r="J32" s="817"/>
      <c r="K32" s="817"/>
      <c r="L32" s="817"/>
      <c r="M32" s="817"/>
      <c r="N32" s="817"/>
      <c r="O32" s="817"/>
      <c r="P32" s="818"/>
      <c r="Q32" s="819">
        <v>4215</v>
      </c>
      <c r="R32" s="820"/>
      <c r="S32" s="820"/>
      <c r="T32" s="820"/>
      <c r="U32" s="820"/>
      <c r="V32" s="820">
        <v>3800</v>
      </c>
      <c r="W32" s="820"/>
      <c r="X32" s="820"/>
      <c r="Y32" s="820"/>
      <c r="Z32" s="820"/>
      <c r="AA32" s="820">
        <v>416</v>
      </c>
      <c r="AB32" s="820"/>
      <c r="AC32" s="820"/>
      <c r="AD32" s="820"/>
      <c r="AE32" s="821"/>
      <c r="AF32" s="822">
        <v>1529</v>
      </c>
      <c r="AG32" s="823"/>
      <c r="AH32" s="823"/>
      <c r="AI32" s="823"/>
      <c r="AJ32" s="824"/>
      <c r="AK32" s="870">
        <v>323</v>
      </c>
      <c r="AL32" s="866"/>
      <c r="AM32" s="866"/>
      <c r="AN32" s="866"/>
      <c r="AO32" s="866"/>
      <c r="AP32" s="866">
        <v>2455</v>
      </c>
      <c r="AQ32" s="866"/>
      <c r="AR32" s="866"/>
      <c r="AS32" s="866"/>
      <c r="AT32" s="866"/>
      <c r="AU32" s="866">
        <v>1260</v>
      </c>
      <c r="AV32" s="866"/>
      <c r="AW32" s="866"/>
      <c r="AX32" s="866"/>
      <c r="AY32" s="866"/>
      <c r="AZ32" s="867" t="s">
        <v>596</v>
      </c>
      <c r="BA32" s="867"/>
      <c r="BB32" s="867"/>
      <c r="BC32" s="867"/>
      <c r="BD32" s="867"/>
      <c r="BE32" s="868" t="s">
        <v>411</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413</v>
      </c>
      <c r="C33" s="817"/>
      <c r="D33" s="817"/>
      <c r="E33" s="817"/>
      <c r="F33" s="817"/>
      <c r="G33" s="817"/>
      <c r="H33" s="817"/>
      <c r="I33" s="817"/>
      <c r="J33" s="817"/>
      <c r="K33" s="817"/>
      <c r="L33" s="817"/>
      <c r="M33" s="817"/>
      <c r="N33" s="817"/>
      <c r="O33" s="817"/>
      <c r="P33" s="818"/>
      <c r="Q33" s="819">
        <v>372</v>
      </c>
      <c r="R33" s="820"/>
      <c r="S33" s="820"/>
      <c r="T33" s="820"/>
      <c r="U33" s="820"/>
      <c r="V33" s="820">
        <v>490</v>
      </c>
      <c r="W33" s="820"/>
      <c r="X33" s="820"/>
      <c r="Y33" s="820"/>
      <c r="Z33" s="820"/>
      <c r="AA33" s="820">
        <v>-118</v>
      </c>
      <c r="AB33" s="820"/>
      <c r="AC33" s="820"/>
      <c r="AD33" s="820"/>
      <c r="AE33" s="821"/>
      <c r="AF33" s="822">
        <v>11</v>
      </c>
      <c r="AG33" s="823"/>
      <c r="AH33" s="823"/>
      <c r="AI33" s="823"/>
      <c r="AJ33" s="824"/>
      <c r="AK33" s="870">
        <v>15</v>
      </c>
      <c r="AL33" s="866"/>
      <c r="AM33" s="866"/>
      <c r="AN33" s="866"/>
      <c r="AO33" s="866"/>
      <c r="AP33" s="866">
        <v>419</v>
      </c>
      <c r="AQ33" s="866"/>
      <c r="AR33" s="866"/>
      <c r="AS33" s="866"/>
      <c r="AT33" s="866"/>
      <c r="AU33" s="866">
        <v>1</v>
      </c>
      <c r="AV33" s="866"/>
      <c r="AW33" s="866"/>
      <c r="AX33" s="866"/>
      <c r="AY33" s="866"/>
      <c r="AZ33" s="867" t="s">
        <v>596</v>
      </c>
      <c r="BA33" s="867"/>
      <c r="BB33" s="867"/>
      <c r="BC33" s="867"/>
      <c r="BD33" s="867"/>
      <c r="BE33" s="868" t="s">
        <v>411</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t="s">
        <v>414</v>
      </c>
      <c r="C34" s="817"/>
      <c r="D34" s="817"/>
      <c r="E34" s="817"/>
      <c r="F34" s="817"/>
      <c r="G34" s="817"/>
      <c r="H34" s="817"/>
      <c r="I34" s="817"/>
      <c r="J34" s="817"/>
      <c r="K34" s="817"/>
      <c r="L34" s="817"/>
      <c r="M34" s="817"/>
      <c r="N34" s="817"/>
      <c r="O34" s="817"/>
      <c r="P34" s="818"/>
      <c r="Q34" s="819">
        <v>1054</v>
      </c>
      <c r="R34" s="820"/>
      <c r="S34" s="820"/>
      <c r="T34" s="820"/>
      <c r="U34" s="820"/>
      <c r="V34" s="820">
        <v>1060</v>
      </c>
      <c r="W34" s="820"/>
      <c r="X34" s="820"/>
      <c r="Y34" s="820"/>
      <c r="Z34" s="820"/>
      <c r="AA34" s="820">
        <v>-6</v>
      </c>
      <c r="AB34" s="820"/>
      <c r="AC34" s="820"/>
      <c r="AD34" s="820"/>
      <c r="AE34" s="821"/>
      <c r="AF34" s="822">
        <v>961</v>
      </c>
      <c r="AG34" s="823"/>
      <c r="AH34" s="823"/>
      <c r="AI34" s="823"/>
      <c r="AJ34" s="824"/>
      <c r="AK34" s="870">
        <v>167</v>
      </c>
      <c r="AL34" s="866"/>
      <c r="AM34" s="866"/>
      <c r="AN34" s="866"/>
      <c r="AO34" s="866"/>
      <c r="AP34" s="866">
        <v>2963</v>
      </c>
      <c r="AQ34" s="866"/>
      <c r="AR34" s="866"/>
      <c r="AS34" s="866"/>
      <c r="AT34" s="866"/>
      <c r="AU34" s="866">
        <v>1342</v>
      </c>
      <c r="AV34" s="866"/>
      <c r="AW34" s="866"/>
      <c r="AX34" s="866"/>
      <c r="AY34" s="866"/>
      <c r="AZ34" s="867" t="s">
        <v>596</v>
      </c>
      <c r="BA34" s="867"/>
      <c r="BB34" s="867"/>
      <c r="BC34" s="867"/>
      <c r="BD34" s="867"/>
      <c r="BE34" s="868" t="s">
        <v>415</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t="s">
        <v>416</v>
      </c>
      <c r="C35" s="817"/>
      <c r="D35" s="817"/>
      <c r="E35" s="817"/>
      <c r="F35" s="817"/>
      <c r="G35" s="817"/>
      <c r="H35" s="817"/>
      <c r="I35" s="817"/>
      <c r="J35" s="817"/>
      <c r="K35" s="817"/>
      <c r="L35" s="817"/>
      <c r="M35" s="817"/>
      <c r="N35" s="817"/>
      <c r="O35" s="817"/>
      <c r="P35" s="818"/>
      <c r="Q35" s="819">
        <v>767</v>
      </c>
      <c r="R35" s="820"/>
      <c r="S35" s="820"/>
      <c r="T35" s="820"/>
      <c r="U35" s="820"/>
      <c r="V35" s="820">
        <v>757</v>
      </c>
      <c r="W35" s="820"/>
      <c r="X35" s="820"/>
      <c r="Y35" s="820"/>
      <c r="Z35" s="820"/>
      <c r="AA35" s="820">
        <v>10</v>
      </c>
      <c r="AB35" s="820"/>
      <c r="AC35" s="820"/>
      <c r="AD35" s="820"/>
      <c r="AE35" s="821"/>
      <c r="AF35" s="822">
        <v>53</v>
      </c>
      <c r="AG35" s="823"/>
      <c r="AH35" s="823"/>
      <c r="AI35" s="823"/>
      <c r="AJ35" s="824"/>
      <c r="AK35" s="870">
        <v>208</v>
      </c>
      <c r="AL35" s="866"/>
      <c r="AM35" s="866"/>
      <c r="AN35" s="866"/>
      <c r="AO35" s="866"/>
      <c r="AP35" s="866">
        <v>3611</v>
      </c>
      <c r="AQ35" s="866"/>
      <c r="AR35" s="866"/>
      <c r="AS35" s="866"/>
      <c r="AT35" s="866"/>
      <c r="AU35" s="866">
        <v>2022</v>
      </c>
      <c r="AV35" s="866"/>
      <c r="AW35" s="866"/>
      <c r="AX35" s="866"/>
      <c r="AY35" s="866"/>
      <c r="AZ35" s="867" t="s">
        <v>596</v>
      </c>
      <c r="BA35" s="867"/>
      <c r="BB35" s="867"/>
      <c r="BC35" s="867"/>
      <c r="BD35" s="867"/>
      <c r="BE35" s="868" t="s">
        <v>411</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417</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395</v>
      </c>
      <c r="B63" s="825" t="s">
        <v>418</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2827</v>
      </c>
      <c r="AG63" s="880"/>
      <c r="AH63" s="880"/>
      <c r="AI63" s="880"/>
      <c r="AJ63" s="881"/>
      <c r="AK63" s="882"/>
      <c r="AL63" s="877"/>
      <c r="AM63" s="877"/>
      <c r="AN63" s="877"/>
      <c r="AO63" s="877"/>
      <c r="AP63" s="880">
        <v>9450</v>
      </c>
      <c r="AQ63" s="880"/>
      <c r="AR63" s="880"/>
      <c r="AS63" s="880"/>
      <c r="AT63" s="880"/>
      <c r="AU63" s="880">
        <v>4625</v>
      </c>
      <c r="AV63" s="880"/>
      <c r="AW63" s="880"/>
      <c r="AX63" s="880"/>
      <c r="AY63" s="880"/>
      <c r="AZ63" s="884"/>
      <c r="BA63" s="884"/>
      <c r="BB63" s="884"/>
      <c r="BC63" s="884"/>
      <c r="BD63" s="884"/>
      <c r="BE63" s="885"/>
      <c r="BF63" s="885"/>
      <c r="BG63" s="885"/>
      <c r="BH63" s="885"/>
      <c r="BI63" s="886"/>
      <c r="BJ63" s="887" t="s">
        <v>419</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421</v>
      </c>
      <c r="B66" s="764"/>
      <c r="C66" s="764"/>
      <c r="D66" s="764"/>
      <c r="E66" s="764"/>
      <c r="F66" s="764"/>
      <c r="G66" s="764"/>
      <c r="H66" s="764"/>
      <c r="I66" s="764"/>
      <c r="J66" s="764"/>
      <c r="K66" s="764"/>
      <c r="L66" s="764"/>
      <c r="M66" s="764"/>
      <c r="N66" s="764"/>
      <c r="O66" s="764"/>
      <c r="P66" s="765"/>
      <c r="Q66" s="769" t="s">
        <v>422</v>
      </c>
      <c r="R66" s="770"/>
      <c r="S66" s="770"/>
      <c r="T66" s="770"/>
      <c r="U66" s="771"/>
      <c r="V66" s="769" t="s">
        <v>400</v>
      </c>
      <c r="W66" s="770"/>
      <c r="X66" s="770"/>
      <c r="Y66" s="770"/>
      <c r="Z66" s="771"/>
      <c r="AA66" s="769" t="s">
        <v>423</v>
      </c>
      <c r="AB66" s="770"/>
      <c r="AC66" s="770"/>
      <c r="AD66" s="770"/>
      <c r="AE66" s="771"/>
      <c r="AF66" s="890" t="s">
        <v>424</v>
      </c>
      <c r="AG66" s="851"/>
      <c r="AH66" s="851"/>
      <c r="AI66" s="851"/>
      <c r="AJ66" s="891"/>
      <c r="AK66" s="769" t="s">
        <v>425</v>
      </c>
      <c r="AL66" s="764"/>
      <c r="AM66" s="764"/>
      <c r="AN66" s="764"/>
      <c r="AO66" s="765"/>
      <c r="AP66" s="769" t="s">
        <v>426</v>
      </c>
      <c r="AQ66" s="770"/>
      <c r="AR66" s="770"/>
      <c r="AS66" s="770"/>
      <c r="AT66" s="771"/>
      <c r="AU66" s="769" t="s">
        <v>427</v>
      </c>
      <c r="AV66" s="770"/>
      <c r="AW66" s="770"/>
      <c r="AX66" s="770"/>
      <c r="AY66" s="771"/>
      <c r="AZ66" s="769" t="s">
        <v>381</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597</v>
      </c>
      <c r="C68" s="906"/>
      <c r="D68" s="906"/>
      <c r="E68" s="906"/>
      <c r="F68" s="906"/>
      <c r="G68" s="906"/>
      <c r="H68" s="906"/>
      <c r="I68" s="906"/>
      <c r="J68" s="906"/>
      <c r="K68" s="906"/>
      <c r="L68" s="906"/>
      <c r="M68" s="906"/>
      <c r="N68" s="906"/>
      <c r="O68" s="906"/>
      <c r="P68" s="907"/>
      <c r="Q68" s="908">
        <v>342</v>
      </c>
      <c r="R68" s="902"/>
      <c r="S68" s="902"/>
      <c r="T68" s="902"/>
      <c r="U68" s="902"/>
      <c r="V68" s="902">
        <v>170</v>
      </c>
      <c r="W68" s="902"/>
      <c r="X68" s="902"/>
      <c r="Y68" s="902"/>
      <c r="Z68" s="902"/>
      <c r="AA68" s="902">
        <v>172</v>
      </c>
      <c r="AB68" s="902"/>
      <c r="AC68" s="902"/>
      <c r="AD68" s="902"/>
      <c r="AE68" s="902"/>
      <c r="AF68" s="902">
        <v>5</v>
      </c>
      <c r="AG68" s="902"/>
      <c r="AH68" s="902"/>
      <c r="AI68" s="902"/>
      <c r="AJ68" s="902"/>
      <c r="AK68" s="902" t="s">
        <v>596</v>
      </c>
      <c r="AL68" s="902"/>
      <c r="AM68" s="902"/>
      <c r="AN68" s="902"/>
      <c r="AO68" s="902"/>
      <c r="AP68" s="902" t="s">
        <v>596</v>
      </c>
      <c r="AQ68" s="902"/>
      <c r="AR68" s="902"/>
      <c r="AS68" s="902"/>
      <c r="AT68" s="902"/>
      <c r="AU68" s="902" t="s">
        <v>596</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598</v>
      </c>
      <c r="C69" s="910"/>
      <c r="D69" s="910"/>
      <c r="E69" s="910"/>
      <c r="F69" s="910"/>
      <c r="G69" s="910"/>
      <c r="H69" s="910"/>
      <c r="I69" s="910"/>
      <c r="J69" s="910"/>
      <c r="K69" s="910"/>
      <c r="L69" s="910"/>
      <c r="M69" s="910"/>
      <c r="N69" s="910"/>
      <c r="O69" s="910"/>
      <c r="P69" s="911"/>
      <c r="Q69" s="912">
        <v>4286</v>
      </c>
      <c r="R69" s="866"/>
      <c r="S69" s="866"/>
      <c r="T69" s="866"/>
      <c r="U69" s="866"/>
      <c r="V69" s="866">
        <v>4270</v>
      </c>
      <c r="W69" s="866"/>
      <c r="X69" s="866"/>
      <c r="Y69" s="866"/>
      <c r="Z69" s="866"/>
      <c r="AA69" s="866">
        <v>16</v>
      </c>
      <c r="AB69" s="866"/>
      <c r="AC69" s="866"/>
      <c r="AD69" s="866"/>
      <c r="AE69" s="866"/>
      <c r="AF69" s="866">
        <v>16</v>
      </c>
      <c r="AG69" s="866"/>
      <c r="AH69" s="866"/>
      <c r="AI69" s="866"/>
      <c r="AJ69" s="866"/>
      <c r="AK69" s="866">
        <v>103</v>
      </c>
      <c r="AL69" s="866"/>
      <c r="AM69" s="866"/>
      <c r="AN69" s="866"/>
      <c r="AO69" s="866"/>
      <c r="AP69" s="866" t="s">
        <v>596</v>
      </c>
      <c r="AQ69" s="866"/>
      <c r="AR69" s="866"/>
      <c r="AS69" s="866"/>
      <c r="AT69" s="866"/>
      <c r="AU69" s="866" t="s">
        <v>596</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599</v>
      </c>
      <c r="C70" s="910"/>
      <c r="D70" s="910"/>
      <c r="E70" s="910"/>
      <c r="F70" s="910"/>
      <c r="G70" s="910"/>
      <c r="H70" s="910"/>
      <c r="I70" s="910"/>
      <c r="J70" s="910"/>
      <c r="K70" s="910"/>
      <c r="L70" s="910"/>
      <c r="M70" s="910"/>
      <c r="N70" s="910"/>
      <c r="O70" s="910"/>
      <c r="P70" s="911"/>
      <c r="Q70" s="912">
        <v>195</v>
      </c>
      <c r="R70" s="866"/>
      <c r="S70" s="866"/>
      <c r="T70" s="866"/>
      <c r="U70" s="866"/>
      <c r="V70" s="866">
        <v>189</v>
      </c>
      <c r="W70" s="866"/>
      <c r="X70" s="866"/>
      <c r="Y70" s="866"/>
      <c r="Z70" s="866"/>
      <c r="AA70" s="866">
        <v>6</v>
      </c>
      <c r="AB70" s="866"/>
      <c r="AC70" s="866"/>
      <c r="AD70" s="866"/>
      <c r="AE70" s="866"/>
      <c r="AF70" s="866">
        <v>6</v>
      </c>
      <c r="AG70" s="866"/>
      <c r="AH70" s="866"/>
      <c r="AI70" s="866"/>
      <c r="AJ70" s="866"/>
      <c r="AK70" s="866" t="s">
        <v>596</v>
      </c>
      <c r="AL70" s="866"/>
      <c r="AM70" s="866"/>
      <c r="AN70" s="866"/>
      <c r="AO70" s="866"/>
      <c r="AP70" s="866" t="s">
        <v>596</v>
      </c>
      <c r="AQ70" s="866"/>
      <c r="AR70" s="866"/>
      <c r="AS70" s="866"/>
      <c r="AT70" s="866"/>
      <c r="AU70" s="866" t="s">
        <v>596</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600</v>
      </c>
      <c r="C71" s="910"/>
      <c r="D71" s="910"/>
      <c r="E71" s="910"/>
      <c r="F71" s="910"/>
      <c r="G71" s="910"/>
      <c r="H71" s="910"/>
      <c r="I71" s="910"/>
      <c r="J71" s="910"/>
      <c r="K71" s="910"/>
      <c r="L71" s="910"/>
      <c r="M71" s="910"/>
      <c r="N71" s="910"/>
      <c r="O71" s="910"/>
      <c r="P71" s="911"/>
      <c r="Q71" s="912">
        <v>119</v>
      </c>
      <c r="R71" s="866"/>
      <c r="S71" s="866"/>
      <c r="T71" s="866"/>
      <c r="U71" s="866"/>
      <c r="V71" s="866">
        <v>113</v>
      </c>
      <c r="W71" s="866"/>
      <c r="X71" s="866"/>
      <c r="Y71" s="866"/>
      <c r="Z71" s="866"/>
      <c r="AA71" s="866">
        <v>7</v>
      </c>
      <c r="AB71" s="866"/>
      <c r="AC71" s="866"/>
      <c r="AD71" s="866"/>
      <c r="AE71" s="866"/>
      <c r="AF71" s="866">
        <v>7</v>
      </c>
      <c r="AG71" s="866"/>
      <c r="AH71" s="866"/>
      <c r="AI71" s="866"/>
      <c r="AJ71" s="866"/>
      <c r="AK71" s="866">
        <v>20</v>
      </c>
      <c r="AL71" s="866"/>
      <c r="AM71" s="866"/>
      <c r="AN71" s="866"/>
      <c r="AO71" s="866"/>
      <c r="AP71" s="866" t="s">
        <v>596</v>
      </c>
      <c r="AQ71" s="866"/>
      <c r="AR71" s="866"/>
      <c r="AS71" s="866"/>
      <c r="AT71" s="866"/>
      <c r="AU71" s="866" t="s">
        <v>596</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601</v>
      </c>
      <c r="C72" s="910"/>
      <c r="D72" s="910"/>
      <c r="E72" s="910"/>
      <c r="F72" s="910"/>
      <c r="G72" s="910"/>
      <c r="H72" s="910"/>
      <c r="I72" s="910"/>
      <c r="J72" s="910"/>
      <c r="K72" s="910"/>
      <c r="L72" s="910"/>
      <c r="M72" s="910"/>
      <c r="N72" s="910"/>
      <c r="O72" s="910"/>
      <c r="P72" s="911"/>
      <c r="Q72" s="912">
        <v>83</v>
      </c>
      <c r="R72" s="866"/>
      <c r="S72" s="866"/>
      <c r="T72" s="866"/>
      <c r="U72" s="866"/>
      <c r="V72" s="866">
        <v>66</v>
      </c>
      <c r="W72" s="866"/>
      <c r="X72" s="866"/>
      <c r="Y72" s="866"/>
      <c r="Z72" s="866"/>
      <c r="AA72" s="866">
        <v>17</v>
      </c>
      <c r="AB72" s="866"/>
      <c r="AC72" s="866"/>
      <c r="AD72" s="866"/>
      <c r="AE72" s="866"/>
      <c r="AF72" s="866">
        <v>17</v>
      </c>
      <c r="AG72" s="866"/>
      <c r="AH72" s="866"/>
      <c r="AI72" s="866"/>
      <c r="AJ72" s="866"/>
      <c r="AK72" s="866" t="s">
        <v>596</v>
      </c>
      <c r="AL72" s="866"/>
      <c r="AM72" s="866"/>
      <c r="AN72" s="866"/>
      <c r="AO72" s="866"/>
      <c r="AP72" s="866" t="s">
        <v>596</v>
      </c>
      <c r="AQ72" s="866"/>
      <c r="AR72" s="866"/>
      <c r="AS72" s="866"/>
      <c r="AT72" s="866"/>
      <c r="AU72" s="866" t="s">
        <v>596</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602</v>
      </c>
      <c r="C73" s="910"/>
      <c r="D73" s="910"/>
      <c r="E73" s="910"/>
      <c r="F73" s="910"/>
      <c r="G73" s="910"/>
      <c r="H73" s="910"/>
      <c r="I73" s="910"/>
      <c r="J73" s="910"/>
      <c r="K73" s="910"/>
      <c r="L73" s="910"/>
      <c r="M73" s="910"/>
      <c r="N73" s="910"/>
      <c r="O73" s="910"/>
      <c r="P73" s="911"/>
      <c r="Q73" s="912">
        <v>128</v>
      </c>
      <c r="R73" s="866"/>
      <c r="S73" s="866"/>
      <c r="T73" s="866"/>
      <c r="U73" s="866"/>
      <c r="V73" s="866">
        <v>124</v>
      </c>
      <c r="W73" s="866"/>
      <c r="X73" s="866"/>
      <c r="Y73" s="866"/>
      <c r="Z73" s="866"/>
      <c r="AA73" s="866">
        <v>4</v>
      </c>
      <c r="AB73" s="866"/>
      <c r="AC73" s="866"/>
      <c r="AD73" s="866"/>
      <c r="AE73" s="866"/>
      <c r="AF73" s="866">
        <v>4</v>
      </c>
      <c r="AG73" s="866"/>
      <c r="AH73" s="866"/>
      <c r="AI73" s="866"/>
      <c r="AJ73" s="866"/>
      <c r="AK73" s="866" t="s">
        <v>596</v>
      </c>
      <c r="AL73" s="866"/>
      <c r="AM73" s="866"/>
      <c r="AN73" s="866"/>
      <c r="AO73" s="866"/>
      <c r="AP73" s="866" t="s">
        <v>596</v>
      </c>
      <c r="AQ73" s="866"/>
      <c r="AR73" s="866"/>
      <c r="AS73" s="866"/>
      <c r="AT73" s="866"/>
      <c r="AU73" s="866" t="s">
        <v>596</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603</v>
      </c>
      <c r="C74" s="910"/>
      <c r="D74" s="910"/>
      <c r="E74" s="910"/>
      <c r="F74" s="910"/>
      <c r="G74" s="910"/>
      <c r="H74" s="910"/>
      <c r="I74" s="910"/>
      <c r="J74" s="910"/>
      <c r="K74" s="910"/>
      <c r="L74" s="910"/>
      <c r="M74" s="910"/>
      <c r="N74" s="910"/>
      <c r="O74" s="910"/>
      <c r="P74" s="911"/>
      <c r="Q74" s="912">
        <v>401</v>
      </c>
      <c r="R74" s="866"/>
      <c r="S74" s="866"/>
      <c r="T74" s="866"/>
      <c r="U74" s="866"/>
      <c r="V74" s="866">
        <v>376</v>
      </c>
      <c r="W74" s="866"/>
      <c r="X74" s="866"/>
      <c r="Y74" s="866"/>
      <c r="Z74" s="866"/>
      <c r="AA74" s="866">
        <v>26</v>
      </c>
      <c r="AB74" s="866"/>
      <c r="AC74" s="866"/>
      <c r="AD74" s="866"/>
      <c r="AE74" s="866"/>
      <c r="AF74" s="866">
        <v>26</v>
      </c>
      <c r="AG74" s="866"/>
      <c r="AH74" s="866"/>
      <c r="AI74" s="866"/>
      <c r="AJ74" s="866"/>
      <c r="AK74" s="866">
        <v>239</v>
      </c>
      <c r="AL74" s="866"/>
      <c r="AM74" s="866"/>
      <c r="AN74" s="866"/>
      <c r="AO74" s="866"/>
      <c r="AP74" s="866" t="s">
        <v>596</v>
      </c>
      <c r="AQ74" s="866"/>
      <c r="AR74" s="866"/>
      <c r="AS74" s="866"/>
      <c r="AT74" s="866"/>
      <c r="AU74" s="866" t="s">
        <v>596</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604</v>
      </c>
      <c r="C75" s="910"/>
      <c r="D75" s="910"/>
      <c r="E75" s="910"/>
      <c r="F75" s="910"/>
      <c r="G75" s="910"/>
      <c r="H75" s="910"/>
      <c r="I75" s="910"/>
      <c r="J75" s="910"/>
      <c r="K75" s="910"/>
      <c r="L75" s="910"/>
      <c r="M75" s="910"/>
      <c r="N75" s="910"/>
      <c r="O75" s="910"/>
      <c r="P75" s="911"/>
      <c r="Q75" s="913">
        <v>1471</v>
      </c>
      <c r="R75" s="914"/>
      <c r="S75" s="914"/>
      <c r="T75" s="914"/>
      <c r="U75" s="870"/>
      <c r="V75" s="915">
        <v>14004</v>
      </c>
      <c r="W75" s="914"/>
      <c r="X75" s="914"/>
      <c r="Y75" s="914"/>
      <c r="Z75" s="870"/>
      <c r="AA75" s="915">
        <v>716</v>
      </c>
      <c r="AB75" s="914"/>
      <c r="AC75" s="914"/>
      <c r="AD75" s="914"/>
      <c r="AE75" s="870"/>
      <c r="AF75" s="915">
        <v>707</v>
      </c>
      <c r="AG75" s="914"/>
      <c r="AH75" s="914"/>
      <c r="AI75" s="914"/>
      <c r="AJ75" s="870"/>
      <c r="AK75" s="915">
        <v>256</v>
      </c>
      <c r="AL75" s="914"/>
      <c r="AM75" s="914"/>
      <c r="AN75" s="914"/>
      <c r="AO75" s="870"/>
      <c r="AP75" s="915">
        <v>4831</v>
      </c>
      <c r="AQ75" s="914"/>
      <c r="AR75" s="914"/>
      <c r="AS75" s="914"/>
      <c r="AT75" s="870"/>
      <c r="AU75" s="915">
        <v>240</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395</v>
      </c>
      <c r="B88" s="825" t="s">
        <v>428</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787</v>
      </c>
      <c r="AG88" s="880"/>
      <c r="AH88" s="880"/>
      <c r="AI88" s="880"/>
      <c r="AJ88" s="880"/>
      <c r="AK88" s="877"/>
      <c r="AL88" s="877"/>
      <c r="AM88" s="877"/>
      <c r="AN88" s="877"/>
      <c r="AO88" s="877"/>
      <c r="AP88" s="880">
        <v>4831</v>
      </c>
      <c r="AQ88" s="880"/>
      <c r="AR88" s="880"/>
      <c r="AS88" s="880"/>
      <c r="AT88" s="880"/>
      <c r="AU88" s="880">
        <v>240</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825" t="s">
        <v>429</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5</v>
      </c>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430</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431</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434</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435</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436</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437</v>
      </c>
      <c r="AB109" s="929"/>
      <c r="AC109" s="929"/>
      <c r="AD109" s="929"/>
      <c r="AE109" s="930"/>
      <c r="AF109" s="928" t="s">
        <v>438</v>
      </c>
      <c r="AG109" s="929"/>
      <c r="AH109" s="929"/>
      <c r="AI109" s="929"/>
      <c r="AJ109" s="930"/>
      <c r="AK109" s="928" t="s">
        <v>311</v>
      </c>
      <c r="AL109" s="929"/>
      <c r="AM109" s="929"/>
      <c r="AN109" s="929"/>
      <c r="AO109" s="930"/>
      <c r="AP109" s="928" t="s">
        <v>439</v>
      </c>
      <c r="AQ109" s="929"/>
      <c r="AR109" s="929"/>
      <c r="AS109" s="929"/>
      <c r="AT109" s="931"/>
      <c r="AU109" s="948" t="s">
        <v>436</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437</v>
      </c>
      <c r="BR109" s="929"/>
      <c r="BS109" s="929"/>
      <c r="BT109" s="929"/>
      <c r="BU109" s="930"/>
      <c r="BV109" s="928" t="s">
        <v>438</v>
      </c>
      <c r="BW109" s="929"/>
      <c r="BX109" s="929"/>
      <c r="BY109" s="929"/>
      <c r="BZ109" s="930"/>
      <c r="CA109" s="928" t="s">
        <v>311</v>
      </c>
      <c r="CB109" s="929"/>
      <c r="CC109" s="929"/>
      <c r="CD109" s="929"/>
      <c r="CE109" s="930"/>
      <c r="CF109" s="949" t="s">
        <v>439</v>
      </c>
      <c r="CG109" s="949"/>
      <c r="CH109" s="949"/>
      <c r="CI109" s="949"/>
      <c r="CJ109" s="949"/>
      <c r="CK109" s="928" t="s">
        <v>440</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437</v>
      </c>
      <c r="DH109" s="929"/>
      <c r="DI109" s="929"/>
      <c r="DJ109" s="929"/>
      <c r="DK109" s="930"/>
      <c r="DL109" s="928" t="s">
        <v>438</v>
      </c>
      <c r="DM109" s="929"/>
      <c r="DN109" s="929"/>
      <c r="DO109" s="929"/>
      <c r="DP109" s="930"/>
      <c r="DQ109" s="928" t="s">
        <v>311</v>
      </c>
      <c r="DR109" s="929"/>
      <c r="DS109" s="929"/>
      <c r="DT109" s="929"/>
      <c r="DU109" s="930"/>
      <c r="DV109" s="928" t="s">
        <v>439</v>
      </c>
      <c r="DW109" s="929"/>
      <c r="DX109" s="929"/>
      <c r="DY109" s="929"/>
      <c r="DZ109" s="931"/>
    </row>
    <row r="110" spans="1:131" s="230" customFormat="1" ht="26.25" customHeight="1" x14ac:dyDescent="0.2">
      <c r="A110" s="932" t="s">
        <v>441</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2492973</v>
      </c>
      <c r="AB110" s="936"/>
      <c r="AC110" s="936"/>
      <c r="AD110" s="936"/>
      <c r="AE110" s="937"/>
      <c r="AF110" s="938">
        <v>2646545</v>
      </c>
      <c r="AG110" s="936"/>
      <c r="AH110" s="936"/>
      <c r="AI110" s="936"/>
      <c r="AJ110" s="937"/>
      <c r="AK110" s="938">
        <v>2494532</v>
      </c>
      <c r="AL110" s="936"/>
      <c r="AM110" s="936"/>
      <c r="AN110" s="936"/>
      <c r="AO110" s="937"/>
      <c r="AP110" s="939">
        <v>27.7</v>
      </c>
      <c r="AQ110" s="940"/>
      <c r="AR110" s="940"/>
      <c r="AS110" s="940"/>
      <c r="AT110" s="941"/>
      <c r="AU110" s="942" t="s">
        <v>74</v>
      </c>
      <c r="AV110" s="943"/>
      <c r="AW110" s="943"/>
      <c r="AX110" s="943"/>
      <c r="AY110" s="943"/>
      <c r="AZ110" s="965" t="s">
        <v>442</v>
      </c>
      <c r="BA110" s="933"/>
      <c r="BB110" s="933"/>
      <c r="BC110" s="933"/>
      <c r="BD110" s="933"/>
      <c r="BE110" s="933"/>
      <c r="BF110" s="933"/>
      <c r="BG110" s="933"/>
      <c r="BH110" s="933"/>
      <c r="BI110" s="933"/>
      <c r="BJ110" s="933"/>
      <c r="BK110" s="933"/>
      <c r="BL110" s="933"/>
      <c r="BM110" s="933"/>
      <c r="BN110" s="933"/>
      <c r="BO110" s="933"/>
      <c r="BP110" s="934"/>
      <c r="BQ110" s="966">
        <v>24316347</v>
      </c>
      <c r="BR110" s="967"/>
      <c r="BS110" s="967"/>
      <c r="BT110" s="967"/>
      <c r="BU110" s="967"/>
      <c r="BV110" s="967">
        <v>23422504</v>
      </c>
      <c r="BW110" s="967"/>
      <c r="BX110" s="967"/>
      <c r="BY110" s="967"/>
      <c r="BZ110" s="967"/>
      <c r="CA110" s="967">
        <v>22939459</v>
      </c>
      <c r="CB110" s="967"/>
      <c r="CC110" s="967"/>
      <c r="CD110" s="967"/>
      <c r="CE110" s="967"/>
      <c r="CF110" s="980">
        <v>254.9</v>
      </c>
      <c r="CG110" s="981"/>
      <c r="CH110" s="981"/>
      <c r="CI110" s="981"/>
      <c r="CJ110" s="981"/>
      <c r="CK110" s="982" t="s">
        <v>443</v>
      </c>
      <c r="CL110" s="983"/>
      <c r="CM110" s="965" t="s">
        <v>444</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445</v>
      </c>
      <c r="DH110" s="967"/>
      <c r="DI110" s="967"/>
      <c r="DJ110" s="967"/>
      <c r="DK110" s="967"/>
      <c r="DL110" s="967" t="s">
        <v>446</v>
      </c>
      <c r="DM110" s="967"/>
      <c r="DN110" s="967"/>
      <c r="DO110" s="967"/>
      <c r="DP110" s="967"/>
      <c r="DQ110" s="967" t="s">
        <v>447</v>
      </c>
      <c r="DR110" s="967"/>
      <c r="DS110" s="967"/>
      <c r="DT110" s="967"/>
      <c r="DU110" s="967"/>
      <c r="DV110" s="968" t="s">
        <v>446</v>
      </c>
      <c r="DW110" s="968"/>
      <c r="DX110" s="968"/>
      <c r="DY110" s="968"/>
      <c r="DZ110" s="969"/>
    </row>
    <row r="111" spans="1:131" s="230" customFormat="1" ht="26.25" customHeight="1" x14ac:dyDescent="0.2">
      <c r="A111" s="970" t="s">
        <v>448</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130</v>
      </c>
      <c r="AB111" s="974"/>
      <c r="AC111" s="974"/>
      <c r="AD111" s="974"/>
      <c r="AE111" s="975"/>
      <c r="AF111" s="976" t="s">
        <v>446</v>
      </c>
      <c r="AG111" s="974"/>
      <c r="AH111" s="974"/>
      <c r="AI111" s="974"/>
      <c r="AJ111" s="975"/>
      <c r="AK111" s="976" t="s">
        <v>130</v>
      </c>
      <c r="AL111" s="974"/>
      <c r="AM111" s="974"/>
      <c r="AN111" s="974"/>
      <c r="AO111" s="975"/>
      <c r="AP111" s="977" t="s">
        <v>130</v>
      </c>
      <c r="AQ111" s="978"/>
      <c r="AR111" s="978"/>
      <c r="AS111" s="978"/>
      <c r="AT111" s="979"/>
      <c r="AU111" s="944"/>
      <c r="AV111" s="945"/>
      <c r="AW111" s="945"/>
      <c r="AX111" s="945"/>
      <c r="AY111" s="945"/>
      <c r="AZ111" s="958" t="s">
        <v>449</v>
      </c>
      <c r="BA111" s="959"/>
      <c r="BB111" s="959"/>
      <c r="BC111" s="959"/>
      <c r="BD111" s="959"/>
      <c r="BE111" s="959"/>
      <c r="BF111" s="959"/>
      <c r="BG111" s="959"/>
      <c r="BH111" s="959"/>
      <c r="BI111" s="959"/>
      <c r="BJ111" s="959"/>
      <c r="BK111" s="959"/>
      <c r="BL111" s="959"/>
      <c r="BM111" s="959"/>
      <c r="BN111" s="959"/>
      <c r="BO111" s="959"/>
      <c r="BP111" s="960"/>
      <c r="BQ111" s="961" t="s">
        <v>130</v>
      </c>
      <c r="BR111" s="962"/>
      <c r="BS111" s="962"/>
      <c r="BT111" s="962"/>
      <c r="BU111" s="962"/>
      <c r="BV111" s="962" t="s">
        <v>445</v>
      </c>
      <c r="BW111" s="962"/>
      <c r="BX111" s="962"/>
      <c r="BY111" s="962"/>
      <c r="BZ111" s="962"/>
      <c r="CA111" s="962" t="s">
        <v>130</v>
      </c>
      <c r="CB111" s="962"/>
      <c r="CC111" s="962"/>
      <c r="CD111" s="962"/>
      <c r="CE111" s="962"/>
      <c r="CF111" s="956" t="s">
        <v>130</v>
      </c>
      <c r="CG111" s="957"/>
      <c r="CH111" s="957"/>
      <c r="CI111" s="957"/>
      <c r="CJ111" s="957"/>
      <c r="CK111" s="984"/>
      <c r="CL111" s="985"/>
      <c r="CM111" s="958" t="s">
        <v>450</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451</v>
      </c>
      <c r="DH111" s="962"/>
      <c r="DI111" s="962"/>
      <c r="DJ111" s="962"/>
      <c r="DK111" s="962"/>
      <c r="DL111" s="962" t="s">
        <v>452</v>
      </c>
      <c r="DM111" s="962"/>
      <c r="DN111" s="962"/>
      <c r="DO111" s="962"/>
      <c r="DP111" s="962"/>
      <c r="DQ111" s="962" t="s">
        <v>446</v>
      </c>
      <c r="DR111" s="962"/>
      <c r="DS111" s="962"/>
      <c r="DT111" s="962"/>
      <c r="DU111" s="962"/>
      <c r="DV111" s="963" t="s">
        <v>445</v>
      </c>
      <c r="DW111" s="963"/>
      <c r="DX111" s="963"/>
      <c r="DY111" s="963"/>
      <c r="DZ111" s="964"/>
    </row>
    <row r="112" spans="1:131" s="230" customFormat="1" ht="26.25" customHeight="1" x14ac:dyDescent="0.2">
      <c r="A112" s="988" t="s">
        <v>453</v>
      </c>
      <c r="B112" s="989"/>
      <c r="C112" s="959" t="s">
        <v>454</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v>943</v>
      </c>
      <c r="AB112" s="995"/>
      <c r="AC112" s="995"/>
      <c r="AD112" s="995"/>
      <c r="AE112" s="996"/>
      <c r="AF112" s="997">
        <v>943</v>
      </c>
      <c r="AG112" s="995"/>
      <c r="AH112" s="995"/>
      <c r="AI112" s="995"/>
      <c r="AJ112" s="996"/>
      <c r="AK112" s="997">
        <v>943</v>
      </c>
      <c r="AL112" s="995"/>
      <c r="AM112" s="995"/>
      <c r="AN112" s="995"/>
      <c r="AO112" s="996"/>
      <c r="AP112" s="998">
        <v>0</v>
      </c>
      <c r="AQ112" s="999"/>
      <c r="AR112" s="999"/>
      <c r="AS112" s="999"/>
      <c r="AT112" s="1000"/>
      <c r="AU112" s="944"/>
      <c r="AV112" s="945"/>
      <c r="AW112" s="945"/>
      <c r="AX112" s="945"/>
      <c r="AY112" s="945"/>
      <c r="AZ112" s="958" t="s">
        <v>455</v>
      </c>
      <c r="BA112" s="959"/>
      <c r="BB112" s="959"/>
      <c r="BC112" s="959"/>
      <c r="BD112" s="959"/>
      <c r="BE112" s="959"/>
      <c r="BF112" s="959"/>
      <c r="BG112" s="959"/>
      <c r="BH112" s="959"/>
      <c r="BI112" s="959"/>
      <c r="BJ112" s="959"/>
      <c r="BK112" s="959"/>
      <c r="BL112" s="959"/>
      <c r="BM112" s="959"/>
      <c r="BN112" s="959"/>
      <c r="BO112" s="959"/>
      <c r="BP112" s="960"/>
      <c r="BQ112" s="961">
        <v>5545616</v>
      </c>
      <c r="BR112" s="962"/>
      <c r="BS112" s="962"/>
      <c r="BT112" s="962"/>
      <c r="BU112" s="962"/>
      <c r="BV112" s="962">
        <v>5033123</v>
      </c>
      <c r="BW112" s="962"/>
      <c r="BX112" s="962"/>
      <c r="BY112" s="962"/>
      <c r="BZ112" s="962"/>
      <c r="CA112" s="962">
        <v>4625012</v>
      </c>
      <c r="CB112" s="962"/>
      <c r="CC112" s="962"/>
      <c r="CD112" s="962"/>
      <c r="CE112" s="962"/>
      <c r="CF112" s="956">
        <v>51.4</v>
      </c>
      <c r="CG112" s="957"/>
      <c r="CH112" s="957"/>
      <c r="CI112" s="957"/>
      <c r="CJ112" s="957"/>
      <c r="CK112" s="984"/>
      <c r="CL112" s="985"/>
      <c r="CM112" s="958" t="s">
        <v>456</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130</v>
      </c>
      <c r="DH112" s="962"/>
      <c r="DI112" s="962"/>
      <c r="DJ112" s="962"/>
      <c r="DK112" s="962"/>
      <c r="DL112" s="962" t="s">
        <v>130</v>
      </c>
      <c r="DM112" s="962"/>
      <c r="DN112" s="962"/>
      <c r="DO112" s="962"/>
      <c r="DP112" s="962"/>
      <c r="DQ112" s="962" t="s">
        <v>446</v>
      </c>
      <c r="DR112" s="962"/>
      <c r="DS112" s="962"/>
      <c r="DT112" s="962"/>
      <c r="DU112" s="962"/>
      <c r="DV112" s="963" t="s">
        <v>445</v>
      </c>
      <c r="DW112" s="963"/>
      <c r="DX112" s="963"/>
      <c r="DY112" s="963"/>
      <c r="DZ112" s="964"/>
    </row>
    <row r="113" spans="1:130" s="230" customFormat="1" ht="26.25" customHeight="1" x14ac:dyDescent="0.2">
      <c r="A113" s="990"/>
      <c r="B113" s="991"/>
      <c r="C113" s="959" t="s">
        <v>457</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496845</v>
      </c>
      <c r="AB113" s="974"/>
      <c r="AC113" s="974"/>
      <c r="AD113" s="974"/>
      <c r="AE113" s="975"/>
      <c r="AF113" s="976">
        <v>548920</v>
      </c>
      <c r="AG113" s="974"/>
      <c r="AH113" s="974"/>
      <c r="AI113" s="974"/>
      <c r="AJ113" s="975"/>
      <c r="AK113" s="976">
        <v>543646</v>
      </c>
      <c r="AL113" s="974"/>
      <c r="AM113" s="974"/>
      <c r="AN113" s="974"/>
      <c r="AO113" s="975"/>
      <c r="AP113" s="977">
        <v>6</v>
      </c>
      <c r="AQ113" s="978"/>
      <c r="AR113" s="978"/>
      <c r="AS113" s="978"/>
      <c r="AT113" s="979"/>
      <c r="AU113" s="944"/>
      <c r="AV113" s="945"/>
      <c r="AW113" s="945"/>
      <c r="AX113" s="945"/>
      <c r="AY113" s="945"/>
      <c r="AZ113" s="958" t="s">
        <v>458</v>
      </c>
      <c r="BA113" s="959"/>
      <c r="BB113" s="959"/>
      <c r="BC113" s="959"/>
      <c r="BD113" s="959"/>
      <c r="BE113" s="959"/>
      <c r="BF113" s="959"/>
      <c r="BG113" s="959"/>
      <c r="BH113" s="959"/>
      <c r="BI113" s="959"/>
      <c r="BJ113" s="959"/>
      <c r="BK113" s="959"/>
      <c r="BL113" s="959"/>
      <c r="BM113" s="959"/>
      <c r="BN113" s="959"/>
      <c r="BO113" s="959"/>
      <c r="BP113" s="960"/>
      <c r="BQ113" s="961">
        <v>195101</v>
      </c>
      <c r="BR113" s="962"/>
      <c r="BS113" s="962"/>
      <c r="BT113" s="962"/>
      <c r="BU113" s="962"/>
      <c r="BV113" s="962">
        <v>249075</v>
      </c>
      <c r="BW113" s="962"/>
      <c r="BX113" s="962"/>
      <c r="BY113" s="962"/>
      <c r="BZ113" s="962"/>
      <c r="CA113" s="962">
        <v>239815</v>
      </c>
      <c r="CB113" s="962"/>
      <c r="CC113" s="962"/>
      <c r="CD113" s="962"/>
      <c r="CE113" s="962"/>
      <c r="CF113" s="956">
        <v>2.7</v>
      </c>
      <c r="CG113" s="957"/>
      <c r="CH113" s="957"/>
      <c r="CI113" s="957"/>
      <c r="CJ113" s="957"/>
      <c r="CK113" s="984"/>
      <c r="CL113" s="985"/>
      <c r="CM113" s="958" t="s">
        <v>459</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130</v>
      </c>
      <c r="DH113" s="995"/>
      <c r="DI113" s="995"/>
      <c r="DJ113" s="995"/>
      <c r="DK113" s="996"/>
      <c r="DL113" s="997" t="s">
        <v>130</v>
      </c>
      <c r="DM113" s="995"/>
      <c r="DN113" s="995"/>
      <c r="DO113" s="995"/>
      <c r="DP113" s="996"/>
      <c r="DQ113" s="997" t="s">
        <v>130</v>
      </c>
      <c r="DR113" s="995"/>
      <c r="DS113" s="995"/>
      <c r="DT113" s="995"/>
      <c r="DU113" s="996"/>
      <c r="DV113" s="998" t="s">
        <v>452</v>
      </c>
      <c r="DW113" s="999"/>
      <c r="DX113" s="999"/>
      <c r="DY113" s="999"/>
      <c r="DZ113" s="1000"/>
    </row>
    <row r="114" spans="1:130" s="230" customFormat="1" ht="26.25" customHeight="1" x14ac:dyDescent="0.2">
      <c r="A114" s="990"/>
      <c r="B114" s="991"/>
      <c r="C114" s="959" t="s">
        <v>460</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74275</v>
      </c>
      <c r="AB114" s="995"/>
      <c r="AC114" s="995"/>
      <c r="AD114" s="995"/>
      <c r="AE114" s="996"/>
      <c r="AF114" s="997">
        <v>67614</v>
      </c>
      <c r="AG114" s="995"/>
      <c r="AH114" s="995"/>
      <c r="AI114" s="995"/>
      <c r="AJ114" s="996"/>
      <c r="AK114" s="997">
        <v>48762</v>
      </c>
      <c r="AL114" s="995"/>
      <c r="AM114" s="995"/>
      <c r="AN114" s="995"/>
      <c r="AO114" s="996"/>
      <c r="AP114" s="998">
        <v>0.5</v>
      </c>
      <c r="AQ114" s="999"/>
      <c r="AR114" s="999"/>
      <c r="AS114" s="999"/>
      <c r="AT114" s="1000"/>
      <c r="AU114" s="944"/>
      <c r="AV114" s="945"/>
      <c r="AW114" s="945"/>
      <c r="AX114" s="945"/>
      <c r="AY114" s="945"/>
      <c r="AZ114" s="958" t="s">
        <v>461</v>
      </c>
      <c r="BA114" s="959"/>
      <c r="BB114" s="959"/>
      <c r="BC114" s="959"/>
      <c r="BD114" s="959"/>
      <c r="BE114" s="959"/>
      <c r="BF114" s="959"/>
      <c r="BG114" s="959"/>
      <c r="BH114" s="959"/>
      <c r="BI114" s="959"/>
      <c r="BJ114" s="959"/>
      <c r="BK114" s="959"/>
      <c r="BL114" s="959"/>
      <c r="BM114" s="959"/>
      <c r="BN114" s="959"/>
      <c r="BO114" s="959"/>
      <c r="BP114" s="960"/>
      <c r="BQ114" s="961">
        <v>3595368</v>
      </c>
      <c r="BR114" s="962"/>
      <c r="BS114" s="962"/>
      <c r="BT114" s="962"/>
      <c r="BU114" s="962"/>
      <c r="BV114" s="962">
        <v>3559971</v>
      </c>
      <c r="BW114" s="962"/>
      <c r="BX114" s="962"/>
      <c r="BY114" s="962"/>
      <c r="BZ114" s="962"/>
      <c r="CA114" s="962">
        <v>3439244</v>
      </c>
      <c r="CB114" s="962"/>
      <c r="CC114" s="962"/>
      <c r="CD114" s="962"/>
      <c r="CE114" s="962"/>
      <c r="CF114" s="956">
        <v>38.200000000000003</v>
      </c>
      <c r="CG114" s="957"/>
      <c r="CH114" s="957"/>
      <c r="CI114" s="957"/>
      <c r="CJ114" s="957"/>
      <c r="CK114" s="984"/>
      <c r="CL114" s="985"/>
      <c r="CM114" s="958" t="s">
        <v>462</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130</v>
      </c>
      <c r="DH114" s="995"/>
      <c r="DI114" s="995"/>
      <c r="DJ114" s="995"/>
      <c r="DK114" s="996"/>
      <c r="DL114" s="997" t="s">
        <v>463</v>
      </c>
      <c r="DM114" s="995"/>
      <c r="DN114" s="995"/>
      <c r="DO114" s="995"/>
      <c r="DP114" s="996"/>
      <c r="DQ114" s="997" t="s">
        <v>445</v>
      </c>
      <c r="DR114" s="995"/>
      <c r="DS114" s="995"/>
      <c r="DT114" s="995"/>
      <c r="DU114" s="996"/>
      <c r="DV114" s="998" t="s">
        <v>130</v>
      </c>
      <c r="DW114" s="999"/>
      <c r="DX114" s="999"/>
      <c r="DY114" s="999"/>
      <c r="DZ114" s="1000"/>
    </row>
    <row r="115" spans="1:130" s="230" customFormat="1" ht="26.25" customHeight="1" x14ac:dyDescent="0.2">
      <c r="A115" s="990"/>
      <c r="B115" s="991"/>
      <c r="C115" s="959" t="s">
        <v>464</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130</v>
      </c>
      <c r="AB115" s="974"/>
      <c r="AC115" s="974"/>
      <c r="AD115" s="974"/>
      <c r="AE115" s="975"/>
      <c r="AF115" s="976" t="s">
        <v>130</v>
      </c>
      <c r="AG115" s="974"/>
      <c r="AH115" s="974"/>
      <c r="AI115" s="974"/>
      <c r="AJ115" s="975"/>
      <c r="AK115" s="976" t="s">
        <v>445</v>
      </c>
      <c r="AL115" s="974"/>
      <c r="AM115" s="974"/>
      <c r="AN115" s="974"/>
      <c r="AO115" s="975"/>
      <c r="AP115" s="977" t="s">
        <v>445</v>
      </c>
      <c r="AQ115" s="978"/>
      <c r="AR115" s="978"/>
      <c r="AS115" s="978"/>
      <c r="AT115" s="979"/>
      <c r="AU115" s="944"/>
      <c r="AV115" s="945"/>
      <c r="AW115" s="945"/>
      <c r="AX115" s="945"/>
      <c r="AY115" s="945"/>
      <c r="AZ115" s="958" t="s">
        <v>465</v>
      </c>
      <c r="BA115" s="959"/>
      <c r="BB115" s="959"/>
      <c r="BC115" s="959"/>
      <c r="BD115" s="959"/>
      <c r="BE115" s="959"/>
      <c r="BF115" s="959"/>
      <c r="BG115" s="959"/>
      <c r="BH115" s="959"/>
      <c r="BI115" s="959"/>
      <c r="BJ115" s="959"/>
      <c r="BK115" s="959"/>
      <c r="BL115" s="959"/>
      <c r="BM115" s="959"/>
      <c r="BN115" s="959"/>
      <c r="BO115" s="959"/>
      <c r="BP115" s="960"/>
      <c r="BQ115" s="961" t="s">
        <v>130</v>
      </c>
      <c r="BR115" s="962"/>
      <c r="BS115" s="962"/>
      <c r="BT115" s="962"/>
      <c r="BU115" s="962"/>
      <c r="BV115" s="962" t="s">
        <v>130</v>
      </c>
      <c r="BW115" s="962"/>
      <c r="BX115" s="962"/>
      <c r="BY115" s="962"/>
      <c r="BZ115" s="962"/>
      <c r="CA115" s="962" t="s">
        <v>130</v>
      </c>
      <c r="CB115" s="962"/>
      <c r="CC115" s="962"/>
      <c r="CD115" s="962"/>
      <c r="CE115" s="962"/>
      <c r="CF115" s="956" t="s">
        <v>463</v>
      </c>
      <c r="CG115" s="957"/>
      <c r="CH115" s="957"/>
      <c r="CI115" s="957"/>
      <c r="CJ115" s="957"/>
      <c r="CK115" s="984"/>
      <c r="CL115" s="985"/>
      <c r="CM115" s="958" t="s">
        <v>466</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130</v>
      </c>
      <c r="DH115" s="995"/>
      <c r="DI115" s="995"/>
      <c r="DJ115" s="995"/>
      <c r="DK115" s="996"/>
      <c r="DL115" s="997" t="s">
        <v>452</v>
      </c>
      <c r="DM115" s="995"/>
      <c r="DN115" s="995"/>
      <c r="DO115" s="995"/>
      <c r="DP115" s="996"/>
      <c r="DQ115" s="997" t="s">
        <v>446</v>
      </c>
      <c r="DR115" s="995"/>
      <c r="DS115" s="995"/>
      <c r="DT115" s="995"/>
      <c r="DU115" s="996"/>
      <c r="DV115" s="998" t="s">
        <v>446</v>
      </c>
      <c r="DW115" s="999"/>
      <c r="DX115" s="999"/>
      <c r="DY115" s="999"/>
      <c r="DZ115" s="1000"/>
    </row>
    <row r="116" spans="1:130" s="230" customFormat="1" ht="26.25" customHeight="1" x14ac:dyDescent="0.2">
      <c r="A116" s="992"/>
      <c r="B116" s="993"/>
      <c r="C116" s="1001" t="s">
        <v>467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463</v>
      </c>
      <c r="AB116" s="995"/>
      <c r="AC116" s="995"/>
      <c r="AD116" s="995"/>
      <c r="AE116" s="996"/>
      <c r="AF116" s="997" t="s">
        <v>468</v>
      </c>
      <c r="AG116" s="995"/>
      <c r="AH116" s="995"/>
      <c r="AI116" s="995"/>
      <c r="AJ116" s="996"/>
      <c r="AK116" s="997" t="s">
        <v>130</v>
      </c>
      <c r="AL116" s="995"/>
      <c r="AM116" s="995"/>
      <c r="AN116" s="995"/>
      <c r="AO116" s="996"/>
      <c r="AP116" s="998" t="s">
        <v>452</v>
      </c>
      <c r="AQ116" s="999"/>
      <c r="AR116" s="999"/>
      <c r="AS116" s="999"/>
      <c r="AT116" s="1000"/>
      <c r="AU116" s="944"/>
      <c r="AV116" s="945"/>
      <c r="AW116" s="945"/>
      <c r="AX116" s="945"/>
      <c r="AY116" s="945"/>
      <c r="AZ116" s="1003" t="s">
        <v>469</v>
      </c>
      <c r="BA116" s="1004"/>
      <c r="BB116" s="1004"/>
      <c r="BC116" s="1004"/>
      <c r="BD116" s="1004"/>
      <c r="BE116" s="1004"/>
      <c r="BF116" s="1004"/>
      <c r="BG116" s="1004"/>
      <c r="BH116" s="1004"/>
      <c r="BI116" s="1004"/>
      <c r="BJ116" s="1004"/>
      <c r="BK116" s="1004"/>
      <c r="BL116" s="1004"/>
      <c r="BM116" s="1004"/>
      <c r="BN116" s="1004"/>
      <c r="BO116" s="1004"/>
      <c r="BP116" s="1005"/>
      <c r="BQ116" s="961" t="s">
        <v>447</v>
      </c>
      <c r="BR116" s="962"/>
      <c r="BS116" s="962"/>
      <c r="BT116" s="962"/>
      <c r="BU116" s="962"/>
      <c r="BV116" s="962" t="s">
        <v>468</v>
      </c>
      <c r="BW116" s="962"/>
      <c r="BX116" s="962"/>
      <c r="BY116" s="962"/>
      <c r="BZ116" s="962"/>
      <c r="CA116" s="962" t="s">
        <v>130</v>
      </c>
      <c r="CB116" s="962"/>
      <c r="CC116" s="962"/>
      <c r="CD116" s="962"/>
      <c r="CE116" s="962"/>
      <c r="CF116" s="956" t="s">
        <v>452</v>
      </c>
      <c r="CG116" s="957"/>
      <c r="CH116" s="957"/>
      <c r="CI116" s="957"/>
      <c r="CJ116" s="957"/>
      <c r="CK116" s="984"/>
      <c r="CL116" s="985"/>
      <c r="CM116" s="958" t="s">
        <v>470</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447</v>
      </c>
      <c r="DH116" s="995"/>
      <c r="DI116" s="995"/>
      <c r="DJ116" s="995"/>
      <c r="DK116" s="996"/>
      <c r="DL116" s="997" t="s">
        <v>452</v>
      </c>
      <c r="DM116" s="995"/>
      <c r="DN116" s="995"/>
      <c r="DO116" s="995"/>
      <c r="DP116" s="996"/>
      <c r="DQ116" s="997" t="s">
        <v>447</v>
      </c>
      <c r="DR116" s="995"/>
      <c r="DS116" s="995"/>
      <c r="DT116" s="995"/>
      <c r="DU116" s="996"/>
      <c r="DV116" s="998" t="s">
        <v>130</v>
      </c>
      <c r="DW116" s="999"/>
      <c r="DX116" s="999"/>
      <c r="DY116" s="999"/>
      <c r="DZ116" s="1000"/>
    </row>
    <row r="117" spans="1:130" s="230" customFormat="1" ht="26.25" customHeight="1" x14ac:dyDescent="0.2">
      <c r="A117" s="948" t="s">
        <v>188</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471</v>
      </c>
      <c r="Z117" s="930"/>
      <c r="AA117" s="1014">
        <v>3065036</v>
      </c>
      <c r="AB117" s="1015"/>
      <c r="AC117" s="1015"/>
      <c r="AD117" s="1015"/>
      <c r="AE117" s="1016"/>
      <c r="AF117" s="1017">
        <v>3264022</v>
      </c>
      <c r="AG117" s="1015"/>
      <c r="AH117" s="1015"/>
      <c r="AI117" s="1015"/>
      <c r="AJ117" s="1016"/>
      <c r="AK117" s="1017">
        <v>3087883</v>
      </c>
      <c r="AL117" s="1015"/>
      <c r="AM117" s="1015"/>
      <c r="AN117" s="1015"/>
      <c r="AO117" s="1016"/>
      <c r="AP117" s="1018"/>
      <c r="AQ117" s="1019"/>
      <c r="AR117" s="1019"/>
      <c r="AS117" s="1019"/>
      <c r="AT117" s="1020"/>
      <c r="AU117" s="944"/>
      <c r="AV117" s="945"/>
      <c r="AW117" s="945"/>
      <c r="AX117" s="945"/>
      <c r="AY117" s="945"/>
      <c r="AZ117" s="1010" t="s">
        <v>472</v>
      </c>
      <c r="BA117" s="1011"/>
      <c r="BB117" s="1011"/>
      <c r="BC117" s="1011"/>
      <c r="BD117" s="1011"/>
      <c r="BE117" s="1011"/>
      <c r="BF117" s="1011"/>
      <c r="BG117" s="1011"/>
      <c r="BH117" s="1011"/>
      <c r="BI117" s="1011"/>
      <c r="BJ117" s="1011"/>
      <c r="BK117" s="1011"/>
      <c r="BL117" s="1011"/>
      <c r="BM117" s="1011"/>
      <c r="BN117" s="1011"/>
      <c r="BO117" s="1011"/>
      <c r="BP117" s="1012"/>
      <c r="BQ117" s="961" t="s">
        <v>463</v>
      </c>
      <c r="BR117" s="962"/>
      <c r="BS117" s="962"/>
      <c r="BT117" s="962"/>
      <c r="BU117" s="962"/>
      <c r="BV117" s="962" t="s">
        <v>452</v>
      </c>
      <c r="BW117" s="962"/>
      <c r="BX117" s="962"/>
      <c r="BY117" s="962"/>
      <c r="BZ117" s="962"/>
      <c r="CA117" s="962" t="s">
        <v>130</v>
      </c>
      <c r="CB117" s="962"/>
      <c r="CC117" s="962"/>
      <c r="CD117" s="962"/>
      <c r="CE117" s="962"/>
      <c r="CF117" s="956" t="s">
        <v>130</v>
      </c>
      <c r="CG117" s="957"/>
      <c r="CH117" s="957"/>
      <c r="CI117" s="957"/>
      <c r="CJ117" s="957"/>
      <c r="CK117" s="984"/>
      <c r="CL117" s="985"/>
      <c r="CM117" s="958" t="s">
        <v>473</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463</v>
      </c>
      <c r="DH117" s="995"/>
      <c r="DI117" s="995"/>
      <c r="DJ117" s="995"/>
      <c r="DK117" s="996"/>
      <c r="DL117" s="997" t="s">
        <v>468</v>
      </c>
      <c r="DM117" s="995"/>
      <c r="DN117" s="995"/>
      <c r="DO117" s="995"/>
      <c r="DP117" s="996"/>
      <c r="DQ117" s="997" t="s">
        <v>468</v>
      </c>
      <c r="DR117" s="995"/>
      <c r="DS117" s="995"/>
      <c r="DT117" s="995"/>
      <c r="DU117" s="996"/>
      <c r="DV117" s="998" t="s">
        <v>445</v>
      </c>
      <c r="DW117" s="999"/>
      <c r="DX117" s="999"/>
      <c r="DY117" s="999"/>
      <c r="DZ117" s="1000"/>
    </row>
    <row r="118" spans="1:130" s="230" customFormat="1" ht="26.25" customHeight="1" x14ac:dyDescent="0.2">
      <c r="A118" s="948" t="s">
        <v>440</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437</v>
      </c>
      <c r="AB118" s="929"/>
      <c r="AC118" s="929"/>
      <c r="AD118" s="929"/>
      <c r="AE118" s="930"/>
      <c r="AF118" s="928" t="s">
        <v>438</v>
      </c>
      <c r="AG118" s="929"/>
      <c r="AH118" s="929"/>
      <c r="AI118" s="929"/>
      <c r="AJ118" s="930"/>
      <c r="AK118" s="928" t="s">
        <v>311</v>
      </c>
      <c r="AL118" s="929"/>
      <c r="AM118" s="929"/>
      <c r="AN118" s="929"/>
      <c r="AO118" s="930"/>
      <c r="AP118" s="1006" t="s">
        <v>439</v>
      </c>
      <c r="AQ118" s="1007"/>
      <c r="AR118" s="1007"/>
      <c r="AS118" s="1007"/>
      <c r="AT118" s="1008"/>
      <c r="AU118" s="944"/>
      <c r="AV118" s="945"/>
      <c r="AW118" s="945"/>
      <c r="AX118" s="945"/>
      <c r="AY118" s="945"/>
      <c r="AZ118" s="1009" t="s">
        <v>474</v>
      </c>
      <c r="BA118" s="1001"/>
      <c r="BB118" s="1001"/>
      <c r="BC118" s="1001"/>
      <c r="BD118" s="1001"/>
      <c r="BE118" s="1001"/>
      <c r="BF118" s="1001"/>
      <c r="BG118" s="1001"/>
      <c r="BH118" s="1001"/>
      <c r="BI118" s="1001"/>
      <c r="BJ118" s="1001"/>
      <c r="BK118" s="1001"/>
      <c r="BL118" s="1001"/>
      <c r="BM118" s="1001"/>
      <c r="BN118" s="1001"/>
      <c r="BO118" s="1001"/>
      <c r="BP118" s="1002"/>
      <c r="BQ118" s="1035" t="s">
        <v>130</v>
      </c>
      <c r="BR118" s="1036"/>
      <c r="BS118" s="1036"/>
      <c r="BT118" s="1036"/>
      <c r="BU118" s="1036"/>
      <c r="BV118" s="1036" t="s">
        <v>130</v>
      </c>
      <c r="BW118" s="1036"/>
      <c r="BX118" s="1036"/>
      <c r="BY118" s="1036"/>
      <c r="BZ118" s="1036"/>
      <c r="CA118" s="1036" t="s">
        <v>446</v>
      </c>
      <c r="CB118" s="1036"/>
      <c r="CC118" s="1036"/>
      <c r="CD118" s="1036"/>
      <c r="CE118" s="1036"/>
      <c r="CF118" s="956" t="s">
        <v>130</v>
      </c>
      <c r="CG118" s="957"/>
      <c r="CH118" s="957"/>
      <c r="CI118" s="957"/>
      <c r="CJ118" s="957"/>
      <c r="CK118" s="984"/>
      <c r="CL118" s="985"/>
      <c r="CM118" s="958" t="s">
        <v>475</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130</v>
      </c>
      <c r="DH118" s="995"/>
      <c r="DI118" s="995"/>
      <c r="DJ118" s="995"/>
      <c r="DK118" s="996"/>
      <c r="DL118" s="997" t="s">
        <v>463</v>
      </c>
      <c r="DM118" s="995"/>
      <c r="DN118" s="995"/>
      <c r="DO118" s="995"/>
      <c r="DP118" s="996"/>
      <c r="DQ118" s="997" t="s">
        <v>130</v>
      </c>
      <c r="DR118" s="995"/>
      <c r="DS118" s="995"/>
      <c r="DT118" s="995"/>
      <c r="DU118" s="996"/>
      <c r="DV118" s="998" t="s">
        <v>130</v>
      </c>
      <c r="DW118" s="999"/>
      <c r="DX118" s="999"/>
      <c r="DY118" s="999"/>
      <c r="DZ118" s="1000"/>
    </row>
    <row r="119" spans="1:130" s="230" customFormat="1" ht="26.25" customHeight="1" x14ac:dyDescent="0.2">
      <c r="A119" s="1092" t="s">
        <v>443</v>
      </c>
      <c r="B119" s="983"/>
      <c r="C119" s="965" t="s">
        <v>444</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130</v>
      </c>
      <c r="AB119" s="936"/>
      <c r="AC119" s="936"/>
      <c r="AD119" s="936"/>
      <c r="AE119" s="937"/>
      <c r="AF119" s="938" t="s">
        <v>130</v>
      </c>
      <c r="AG119" s="936"/>
      <c r="AH119" s="936"/>
      <c r="AI119" s="936"/>
      <c r="AJ119" s="937"/>
      <c r="AK119" s="938" t="s">
        <v>446</v>
      </c>
      <c r="AL119" s="936"/>
      <c r="AM119" s="936"/>
      <c r="AN119" s="936"/>
      <c r="AO119" s="937"/>
      <c r="AP119" s="939" t="s">
        <v>445</v>
      </c>
      <c r="AQ119" s="940"/>
      <c r="AR119" s="940"/>
      <c r="AS119" s="940"/>
      <c r="AT119" s="941"/>
      <c r="AU119" s="946"/>
      <c r="AV119" s="947"/>
      <c r="AW119" s="947"/>
      <c r="AX119" s="947"/>
      <c r="AY119" s="947"/>
      <c r="AZ119" s="251" t="s">
        <v>188</v>
      </c>
      <c r="BA119" s="251"/>
      <c r="BB119" s="251"/>
      <c r="BC119" s="251"/>
      <c r="BD119" s="251"/>
      <c r="BE119" s="251"/>
      <c r="BF119" s="251"/>
      <c r="BG119" s="251"/>
      <c r="BH119" s="251"/>
      <c r="BI119" s="251"/>
      <c r="BJ119" s="251"/>
      <c r="BK119" s="251"/>
      <c r="BL119" s="251"/>
      <c r="BM119" s="251"/>
      <c r="BN119" s="251"/>
      <c r="BO119" s="1013" t="s">
        <v>476</v>
      </c>
      <c r="BP119" s="1041"/>
      <c r="BQ119" s="1035">
        <v>33652432</v>
      </c>
      <c r="BR119" s="1036"/>
      <c r="BS119" s="1036"/>
      <c r="BT119" s="1036"/>
      <c r="BU119" s="1036"/>
      <c r="BV119" s="1036">
        <v>32264673</v>
      </c>
      <c r="BW119" s="1036"/>
      <c r="BX119" s="1036"/>
      <c r="BY119" s="1036"/>
      <c r="BZ119" s="1036"/>
      <c r="CA119" s="1036">
        <v>31243530</v>
      </c>
      <c r="CB119" s="1036"/>
      <c r="CC119" s="1036"/>
      <c r="CD119" s="1036"/>
      <c r="CE119" s="1036"/>
      <c r="CF119" s="1037"/>
      <c r="CG119" s="1038"/>
      <c r="CH119" s="1038"/>
      <c r="CI119" s="1038"/>
      <c r="CJ119" s="1039"/>
      <c r="CK119" s="986"/>
      <c r="CL119" s="987"/>
      <c r="CM119" s="1009" t="s">
        <v>477</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130</v>
      </c>
      <c r="DH119" s="1022"/>
      <c r="DI119" s="1022"/>
      <c r="DJ119" s="1022"/>
      <c r="DK119" s="1023"/>
      <c r="DL119" s="1021" t="s">
        <v>463</v>
      </c>
      <c r="DM119" s="1022"/>
      <c r="DN119" s="1022"/>
      <c r="DO119" s="1022"/>
      <c r="DP119" s="1023"/>
      <c r="DQ119" s="1021" t="s">
        <v>130</v>
      </c>
      <c r="DR119" s="1022"/>
      <c r="DS119" s="1022"/>
      <c r="DT119" s="1022"/>
      <c r="DU119" s="1023"/>
      <c r="DV119" s="1024" t="s">
        <v>463</v>
      </c>
      <c r="DW119" s="1025"/>
      <c r="DX119" s="1025"/>
      <c r="DY119" s="1025"/>
      <c r="DZ119" s="1026"/>
    </row>
    <row r="120" spans="1:130" s="230" customFormat="1" ht="26.25" customHeight="1" x14ac:dyDescent="0.2">
      <c r="A120" s="1093"/>
      <c r="B120" s="985"/>
      <c r="C120" s="958" t="s">
        <v>450</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451</v>
      </c>
      <c r="AB120" s="995"/>
      <c r="AC120" s="995"/>
      <c r="AD120" s="995"/>
      <c r="AE120" s="996"/>
      <c r="AF120" s="997" t="s">
        <v>130</v>
      </c>
      <c r="AG120" s="995"/>
      <c r="AH120" s="995"/>
      <c r="AI120" s="995"/>
      <c r="AJ120" s="996"/>
      <c r="AK120" s="997" t="s">
        <v>463</v>
      </c>
      <c r="AL120" s="995"/>
      <c r="AM120" s="995"/>
      <c r="AN120" s="995"/>
      <c r="AO120" s="996"/>
      <c r="AP120" s="998" t="s">
        <v>451</v>
      </c>
      <c r="AQ120" s="999"/>
      <c r="AR120" s="999"/>
      <c r="AS120" s="999"/>
      <c r="AT120" s="1000"/>
      <c r="AU120" s="1027" t="s">
        <v>478</v>
      </c>
      <c r="AV120" s="1028"/>
      <c r="AW120" s="1028"/>
      <c r="AX120" s="1028"/>
      <c r="AY120" s="1029"/>
      <c r="AZ120" s="965" t="s">
        <v>479</v>
      </c>
      <c r="BA120" s="933"/>
      <c r="BB120" s="933"/>
      <c r="BC120" s="933"/>
      <c r="BD120" s="933"/>
      <c r="BE120" s="933"/>
      <c r="BF120" s="933"/>
      <c r="BG120" s="933"/>
      <c r="BH120" s="933"/>
      <c r="BI120" s="933"/>
      <c r="BJ120" s="933"/>
      <c r="BK120" s="933"/>
      <c r="BL120" s="933"/>
      <c r="BM120" s="933"/>
      <c r="BN120" s="933"/>
      <c r="BO120" s="933"/>
      <c r="BP120" s="934"/>
      <c r="BQ120" s="966">
        <v>3361120</v>
      </c>
      <c r="BR120" s="967"/>
      <c r="BS120" s="967"/>
      <c r="BT120" s="967"/>
      <c r="BU120" s="967"/>
      <c r="BV120" s="967">
        <v>4041714</v>
      </c>
      <c r="BW120" s="967"/>
      <c r="BX120" s="967"/>
      <c r="BY120" s="967"/>
      <c r="BZ120" s="967"/>
      <c r="CA120" s="967">
        <v>4292860</v>
      </c>
      <c r="CB120" s="967"/>
      <c r="CC120" s="967"/>
      <c r="CD120" s="967"/>
      <c r="CE120" s="967"/>
      <c r="CF120" s="980">
        <v>47.7</v>
      </c>
      <c r="CG120" s="981"/>
      <c r="CH120" s="981"/>
      <c r="CI120" s="981"/>
      <c r="CJ120" s="981"/>
      <c r="CK120" s="1042" t="s">
        <v>480</v>
      </c>
      <c r="CL120" s="1043"/>
      <c r="CM120" s="1043"/>
      <c r="CN120" s="1043"/>
      <c r="CO120" s="1044"/>
      <c r="CP120" s="1050" t="s">
        <v>481</v>
      </c>
      <c r="CQ120" s="1051"/>
      <c r="CR120" s="1051"/>
      <c r="CS120" s="1051"/>
      <c r="CT120" s="1051"/>
      <c r="CU120" s="1051"/>
      <c r="CV120" s="1051"/>
      <c r="CW120" s="1051"/>
      <c r="CX120" s="1051"/>
      <c r="CY120" s="1051"/>
      <c r="CZ120" s="1051"/>
      <c r="DA120" s="1051"/>
      <c r="DB120" s="1051"/>
      <c r="DC120" s="1051"/>
      <c r="DD120" s="1051"/>
      <c r="DE120" s="1051"/>
      <c r="DF120" s="1052"/>
      <c r="DG120" s="966">
        <v>2565830</v>
      </c>
      <c r="DH120" s="967"/>
      <c r="DI120" s="967"/>
      <c r="DJ120" s="967"/>
      <c r="DK120" s="967"/>
      <c r="DL120" s="967">
        <v>2295861</v>
      </c>
      <c r="DM120" s="967"/>
      <c r="DN120" s="967"/>
      <c r="DO120" s="967"/>
      <c r="DP120" s="967"/>
      <c r="DQ120" s="967">
        <v>2022210</v>
      </c>
      <c r="DR120" s="967"/>
      <c r="DS120" s="967"/>
      <c r="DT120" s="967"/>
      <c r="DU120" s="967"/>
      <c r="DV120" s="968">
        <v>22.5</v>
      </c>
      <c r="DW120" s="968"/>
      <c r="DX120" s="968"/>
      <c r="DY120" s="968"/>
      <c r="DZ120" s="969"/>
    </row>
    <row r="121" spans="1:130" s="230" customFormat="1" ht="26.25" customHeight="1" x14ac:dyDescent="0.2">
      <c r="A121" s="1093"/>
      <c r="B121" s="985"/>
      <c r="C121" s="1010" t="s">
        <v>482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130</v>
      </c>
      <c r="AB121" s="995"/>
      <c r="AC121" s="995"/>
      <c r="AD121" s="995"/>
      <c r="AE121" s="996"/>
      <c r="AF121" s="997" t="s">
        <v>446</v>
      </c>
      <c r="AG121" s="995"/>
      <c r="AH121" s="995"/>
      <c r="AI121" s="995"/>
      <c r="AJ121" s="996"/>
      <c r="AK121" s="997" t="s">
        <v>130</v>
      </c>
      <c r="AL121" s="995"/>
      <c r="AM121" s="995"/>
      <c r="AN121" s="995"/>
      <c r="AO121" s="996"/>
      <c r="AP121" s="998" t="s">
        <v>130</v>
      </c>
      <c r="AQ121" s="999"/>
      <c r="AR121" s="999"/>
      <c r="AS121" s="999"/>
      <c r="AT121" s="1000"/>
      <c r="AU121" s="1030"/>
      <c r="AV121" s="1031"/>
      <c r="AW121" s="1031"/>
      <c r="AX121" s="1031"/>
      <c r="AY121" s="1032"/>
      <c r="AZ121" s="958" t="s">
        <v>483</v>
      </c>
      <c r="BA121" s="959"/>
      <c r="BB121" s="959"/>
      <c r="BC121" s="959"/>
      <c r="BD121" s="959"/>
      <c r="BE121" s="959"/>
      <c r="BF121" s="959"/>
      <c r="BG121" s="959"/>
      <c r="BH121" s="959"/>
      <c r="BI121" s="959"/>
      <c r="BJ121" s="959"/>
      <c r="BK121" s="959"/>
      <c r="BL121" s="959"/>
      <c r="BM121" s="959"/>
      <c r="BN121" s="959"/>
      <c r="BO121" s="959"/>
      <c r="BP121" s="960"/>
      <c r="BQ121" s="961">
        <v>96212</v>
      </c>
      <c r="BR121" s="962"/>
      <c r="BS121" s="962"/>
      <c r="BT121" s="962"/>
      <c r="BU121" s="962"/>
      <c r="BV121" s="962">
        <v>63881</v>
      </c>
      <c r="BW121" s="962"/>
      <c r="BX121" s="962"/>
      <c r="BY121" s="962"/>
      <c r="BZ121" s="962"/>
      <c r="CA121" s="962">
        <v>44392</v>
      </c>
      <c r="CB121" s="962"/>
      <c r="CC121" s="962"/>
      <c r="CD121" s="962"/>
      <c r="CE121" s="962"/>
      <c r="CF121" s="956">
        <v>0.5</v>
      </c>
      <c r="CG121" s="957"/>
      <c r="CH121" s="957"/>
      <c r="CI121" s="957"/>
      <c r="CJ121" s="957"/>
      <c r="CK121" s="1045"/>
      <c r="CL121" s="1046"/>
      <c r="CM121" s="1046"/>
      <c r="CN121" s="1046"/>
      <c r="CO121" s="1047"/>
      <c r="CP121" s="1055" t="s">
        <v>484</v>
      </c>
      <c r="CQ121" s="1056"/>
      <c r="CR121" s="1056"/>
      <c r="CS121" s="1056"/>
      <c r="CT121" s="1056"/>
      <c r="CU121" s="1056"/>
      <c r="CV121" s="1056"/>
      <c r="CW121" s="1056"/>
      <c r="CX121" s="1056"/>
      <c r="CY121" s="1056"/>
      <c r="CZ121" s="1056"/>
      <c r="DA121" s="1056"/>
      <c r="DB121" s="1056"/>
      <c r="DC121" s="1056"/>
      <c r="DD121" s="1056"/>
      <c r="DE121" s="1056"/>
      <c r="DF121" s="1057"/>
      <c r="DG121" s="961">
        <v>1485857</v>
      </c>
      <c r="DH121" s="962"/>
      <c r="DI121" s="962"/>
      <c r="DJ121" s="962"/>
      <c r="DK121" s="962"/>
      <c r="DL121" s="962">
        <v>1365405</v>
      </c>
      <c r="DM121" s="962"/>
      <c r="DN121" s="962"/>
      <c r="DO121" s="962"/>
      <c r="DP121" s="962"/>
      <c r="DQ121" s="962">
        <v>1342058</v>
      </c>
      <c r="DR121" s="962"/>
      <c r="DS121" s="962"/>
      <c r="DT121" s="962"/>
      <c r="DU121" s="962"/>
      <c r="DV121" s="963">
        <v>14.9</v>
      </c>
      <c r="DW121" s="963"/>
      <c r="DX121" s="963"/>
      <c r="DY121" s="963"/>
      <c r="DZ121" s="964"/>
    </row>
    <row r="122" spans="1:130" s="230" customFormat="1" ht="26.25" customHeight="1" x14ac:dyDescent="0.2">
      <c r="A122" s="1093"/>
      <c r="B122" s="985"/>
      <c r="C122" s="958" t="s">
        <v>462</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130</v>
      </c>
      <c r="AB122" s="995"/>
      <c r="AC122" s="995"/>
      <c r="AD122" s="995"/>
      <c r="AE122" s="996"/>
      <c r="AF122" s="997" t="s">
        <v>130</v>
      </c>
      <c r="AG122" s="995"/>
      <c r="AH122" s="995"/>
      <c r="AI122" s="995"/>
      <c r="AJ122" s="996"/>
      <c r="AK122" s="997" t="s">
        <v>446</v>
      </c>
      <c r="AL122" s="995"/>
      <c r="AM122" s="995"/>
      <c r="AN122" s="995"/>
      <c r="AO122" s="996"/>
      <c r="AP122" s="998" t="s">
        <v>130</v>
      </c>
      <c r="AQ122" s="999"/>
      <c r="AR122" s="999"/>
      <c r="AS122" s="999"/>
      <c r="AT122" s="1000"/>
      <c r="AU122" s="1030"/>
      <c r="AV122" s="1031"/>
      <c r="AW122" s="1031"/>
      <c r="AX122" s="1031"/>
      <c r="AY122" s="1032"/>
      <c r="AZ122" s="1009" t="s">
        <v>485</v>
      </c>
      <c r="BA122" s="1001"/>
      <c r="BB122" s="1001"/>
      <c r="BC122" s="1001"/>
      <c r="BD122" s="1001"/>
      <c r="BE122" s="1001"/>
      <c r="BF122" s="1001"/>
      <c r="BG122" s="1001"/>
      <c r="BH122" s="1001"/>
      <c r="BI122" s="1001"/>
      <c r="BJ122" s="1001"/>
      <c r="BK122" s="1001"/>
      <c r="BL122" s="1001"/>
      <c r="BM122" s="1001"/>
      <c r="BN122" s="1001"/>
      <c r="BO122" s="1001"/>
      <c r="BP122" s="1002"/>
      <c r="BQ122" s="1035">
        <v>20271838</v>
      </c>
      <c r="BR122" s="1036"/>
      <c r="BS122" s="1036"/>
      <c r="BT122" s="1036"/>
      <c r="BU122" s="1036"/>
      <c r="BV122" s="1036">
        <v>20018804</v>
      </c>
      <c r="BW122" s="1036"/>
      <c r="BX122" s="1036"/>
      <c r="BY122" s="1036"/>
      <c r="BZ122" s="1036"/>
      <c r="CA122" s="1036">
        <v>19325481</v>
      </c>
      <c r="CB122" s="1036"/>
      <c r="CC122" s="1036"/>
      <c r="CD122" s="1036"/>
      <c r="CE122" s="1036"/>
      <c r="CF122" s="1053">
        <v>214.8</v>
      </c>
      <c r="CG122" s="1054"/>
      <c r="CH122" s="1054"/>
      <c r="CI122" s="1054"/>
      <c r="CJ122" s="1054"/>
      <c r="CK122" s="1045"/>
      <c r="CL122" s="1046"/>
      <c r="CM122" s="1046"/>
      <c r="CN122" s="1046"/>
      <c r="CO122" s="1047"/>
      <c r="CP122" s="1055" t="s">
        <v>486</v>
      </c>
      <c r="CQ122" s="1056"/>
      <c r="CR122" s="1056"/>
      <c r="CS122" s="1056"/>
      <c r="CT122" s="1056"/>
      <c r="CU122" s="1056"/>
      <c r="CV122" s="1056"/>
      <c r="CW122" s="1056"/>
      <c r="CX122" s="1056"/>
      <c r="CY122" s="1056"/>
      <c r="CZ122" s="1056"/>
      <c r="DA122" s="1056"/>
      <c r="DB122" s="1056"/>
      <c r="DC122" s="1056"/>
      <c r="DD122" s="1056"/>
      <c r="DE122" s="1056"/>
      <c r="DF122" s="1057"/>
      <c r="DG122" s="961">
        <v>1492837</v>
      </c>
      <c r="DH122" s="962"/>
      <c r="DI122" s="962"/>
      <c r="DJ122" s="962"/>
      <c r="DK122" s="962"/>
      <c r="DL122" s="962">
        <v>1371191</v>
      </c>
      <c r="DM122" s="962"/>
      <c r="DN122" s="962"/>
      <c r="DO122" s="962"/>
      <c r="DP122" s="962"/>
      <c r="DQ122" s="962">
        <v>1259512</v>
      </c>
      <c r="DR122" s="962"/>
      <c r="DS122" s="962"/>
      <c r="DT122" s="962"/>
      <c r="DU122" s="962"/>
      <c r="DV122" s="963">
        <v>14</v>
      </c>
      <c r="DW122" s="963"/>
      <c r="DX122" s="963"/>
      <c r="DY122" s="963"/>
      <c r="DZ122" s="964"/>
    </row>
    <row r="123" spans="1:130" s="230" customFormat="1" ht="26.25" customHeight="1" x14ac:dyDescent="0.2">
      <c r="A123" s="1093"/>
      <c r="B123" s="985"/>
      <c r="C123" s="958" t="s">
        <v>470</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451</v>
      </c>
      <c r="AB123" s="995"/>
      <c r="AC123" s="995"/>
      <c r="AD123" s="995"/>
      <c r="AE123" s="996"/>
      <c r="AF123" s="997" t="s">
        <v>130</v>
      </c>
      <c r="AG123" s="995"/>
      <c r="AH123" s="995"/>
      <c r="AI123" s="995"/>
      <c r="AJ123" s="996"/>
      <c r="AK123" s="997" t="s">
        <v>130</v>
      </c>
      <c r="AL123" s="995"/>
      <c r="AM123" s="995"/>
      <c r="AN123" s="995"/>
      <c r="AO123" s="996"/>
      <c r="AP123" s="998" t="s">
        <v>130</v>
      </c>
      <c r="AQ123" s="999"/>
      <c r="AR123" s="999"/>
      <c r="AS123" s="999"/>
      <c r="AT123" s="1000"/>
      <c r="AU123" s="1033"/>
      <c r="AV123" s="1034"/>
      <c r="AW123" s="1034"/>
      <c r="AX123" s="1034"/>
      <c r="AY123" s="1034"/>
      <c r="AZ123" s="251" t="s">
        <v>188</v>
      </c>
      <c r="BA123" s="251"/>
      <c r="BB123" s="251"/>
      <c r="BC123" s="251"/>
      <c r="BD123" s="251"/>
      <c r="BE123" s="251"/>
      <c r="BF123" s="251"/>
      <c r="BG123" s="251"/>
      <c r="BH123" s="251"/>
      <c r="BI123" s="251"/>
      <c r="BJ123" s="251"/>
      <c r="BK123" s="251"/>
      <c r="BL123" s="251"/>
      <c r="BM123" s="251"/>
      <c r="BN123" s="251"/>
      <c r="BO123" s="1013" t="s">
        <v>487</v>
      </c>
      <c r="BP123" s="1041"/>
      <c r="BQ123" s="1099">
        <v>23729170</v>
      </c>
      <c r="BR123" s="1100"/>
      <c r="BS123" s="1100"/>
      <c r="BT123" s="1100"/>
      <c r="BU123" s="1100"/>
      <c r="BV123" s="1100">
        <v>24124399</v>
      </c>
      <c r="BW123" s="1100"/>
      <c r="BX123" s="1100"/>
      <c r="BY123" s="1100"/>
      <c r="BZ123" s="1100"/>
      <c r="CA123" s="1100">
        <v>23662733</v>
      </c>
      <c r="CB123" s="1100"/>
      <c r="CC123" s="1100"/>
      <c r="CD123" s="1100"/>
      <c r="CE123" s="1100"/>
      <c r="CF123" s="1037"/>
      <c r="CG123" s="1038"/>
      <c r="CH123" s="1038"/>
      <c r="CI123" s="1038"/>
      <c r="CJ123" s="1039"/>
      <c r="CK123" s="1045"/>
      <c r="CL123" s="1046"/>
      <c r="CM123" s="1046"/>
      <c r="CN123" s="1046"/>
      <c r="CO123" s="1047"/>
      <c r="CP123" s="1055" t="s">
        <v>488</v>
      </c>
      <c r="CQ123" s="1056"/>
      <c r="CR123" s="1056"/>
      <c r="CS123" s="1056"/>
      <c r="CT123" s="1056"/>
      <c r="CU123" s="1056"/>
      <c r="CV123" s="1056"/>
      <c r="CW123" s="1056"/>
      <c r="CX123" s="1056"/>
      <c r="CY123" s="1056"/>
      <c r="CZ123" s="1056"/>
      <c r="DA123" s="1056"/>
      <c r="DB123" s="1056"/>
      <c r="DC123" s="1056"/>
      <c r="DD123" s="1056"/>
      <c r="DE123" s="1056"/>
      <c r="DF123" s="1057"/>
      <c r="DG123" s="994" t="s">
        <v>130</v>
      </c>
      <c r="DH123" s="995"/>
      <c r="DI123" s="995"/>
      <c r="DJ123" s="995"/>
      <c r="DK123" s="996"/>
      <c r="DL123" s="997" t="s">
        <v>446</v>
      </c>
      <c r="DM123" s="995"/>
      <c r="DN123" s="995"/>
      <c r="DO123" s="995"/>
      <c r="DP123" s="996"/>
      <c r="DQ123" s="997">
        <v>837</v>
      </c>
      <c r="DR123" s="995"/>
      <c r="DS123" s="995"/>
      <c r="DT123" s="995"/>
      <c r="DU123" s="996"/>
      <c r="DV123" s="998">
        <v>0</v>
      </c>
      <c r="DW123" s="999"/>
      <c r="DX123" s="999"/>
      <c r="DY123" s="999"/>
      <c r="DZ123" s="1000"/>
    </row>
    <row r="124" spans="1:130" s="230" customFormat="1" ht="26.25" customHeight="1" thickBot="1" x14ac:dyDescent="0.25">
      <c r="A124" s="1093"/>
      <c r="B124" s="985"/>
      <c r="C124" s="958" t="s">
        <v>473</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463</v>
      </c>
      <c r="AB124" s="995"/>
      <c r="AC124" s="995"/>
      <c r="AD124" s="995"/>
      <c r="AE124" s="996"/>
      <c r="AF124" s="997" t="s">
        <v>468</v>
      </c>
      <c r="AG124" s="995"/>
      <c r="AH124" s="995"/>
      <c r="AI124" s="995"/>
      <c r="AJ124" s="996"/>
      <c r="AK124" s="997" t="s">
        <v>130</v>
      </c>
      <c r="AL124" s="995"/>
      <c r="AM124" s="995"/>
      <c r="AN124" s="995"/>
      <c r="AO124" s="996"/>
      <c r="AP124" s="998" t="s">
        <v>130</v>
      </c>
      <c r="AQ124" s="999"/>
      <c r="AR124" s="999"/>
      <c r="AS124" s="999"/>
      <c r="AT124" s="1000"/>
      <c r="AU124" s="1095" t="s">
        <v>489</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108.6</v>
      </c>
      <c r="BR124" s="1063"/>
      <c r="BS124" s="1063"/>
      <c r="BT124" s="1063"/>
      <c r="BU124" s="1063"/>
      <c r="BV124" s="1063">
        <v>86.1</v>
      </c>
      <c r="BW124" s="1063"/>
      <c r="BX124" s="1063"/>
      <c r="BY124" s="1063"/>
      <c r="BZ124" s="1063"/>
      <c r="CA124" s="1063">
        <v>84.2</v>
      </c>
      <c r="CB124" s="1063"/>
      <c r="CC124" s="1063"/>
      <c r="CD124" s="1063"/>
      <c r="CE124" s="1063"/>
      <c r="CF124" s="1064"/>
      <c r="CG124" s="1065"/>
      <c r="CH124" s="1065"/>
      <c r="CI124" s="1065"/>
      <c r="CJ124" s="1066"/>
      <c r="CK124" s="1048"/>
      <c r="CL124" s="1048"/>
      <c r="CM124" s="1048"/>
      <c r="CN124" s="1048"/>
      <c r="CO124" s="1049"/>
      <c r="CP124" s="1055" t="s">
        <v>490</v>
      </c>
      <c r="CQ124" s="1056"/>
      <c r="CR124" s="1056"/>
      <c r="CS124" s="1056"/>
      <c r="CT124" s="1056"/>
      <c r="CU124" s="1056"/>
      <c r="CV124" s="1056"/>
      <c r="CW124" s="1056"/>
      <c r="CX124" s="1056"/>
      <c r="CY124" s="1056"/>
      <c r="CZ124" s="1056"/>
      <c r="DA124" s="1056"/>
      <c r="DB124" s="1056"/>
      <c r="DC124" s="1056"/>
      <c r="DD124" s="1056"/>
      <c r="DE124" s="1056"/>
      <c r="DF124" s="1057"/>
      <c r="DG124" s="1040">
        <v>1092</v>
      </c>
      <c r="DH124" s="1022"/>
      <c r="DI124" s="1022"/>
      <c r="DJ124" s="1022"/>
      <c r="DK124" s="1023"/>
      <c r="DL124" s="1021">
        <v>666</v>
      </c>
      <c r="DM124" s="1022"/>
      <c r="DN124" s="1022"/>
      <c r="DO124" s="1022"/>
      <c r="DP124" s="1023"/>
      <c r="DQ124" s="1021">
        <v>395</v>
      </c>
      <c r="DR124" s="1022"/>
      <c r="DS124" s="1022"/>
      <c r="DT124" s="1022"/>
      <c r="DU124" s="1023"/>
      <c r="DV124" s="1024">
        <v>0</v>
      </c>
      <c r="DW124" s="1025"/>
      <c r="DX124" s="1025"/>
      <c r="DY124" s="1025"/>
      <c r="DZ124" s="1026"/>
    </row>
    <row r="125" spans="1:130" s="230" customFormat="1" ht="26.25" customHeight="1" x14ac:dyDescent="0.2">
      <c r="A125" s="1093"/>
      <c r="B125" s="985"/>
      <c r="C125" s="958" t="s">
        <v>475</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130</v>
      </c>
      <c r="AB125" s="995"/>
      <c r="AC125" s="995"/>
      <c r="AD125" s="995"/>
      <c r="AE125" s="996"/>
      <c r="AF125" s="997" t="s">
        <v>451</v>
      </c>
      <c r="AG125" s="995"/>
      <c r="AH125" s="995"/>
      <c r="AI125" s="995"/>
      <c r="AJ125" s="996"/>
      <c r="AK125" s="997" t="s">
        <v>130</v>
      </c>
      <c r="AL125" s="995"/>
      <c r="AM125" s="995"/>
      <c r="AN125" s="995"/>
      <c r="AO125" s="996"/>
      <c r="AP125" s="998" t="s">
        <v>451</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491</v>
      </c>
      <c r="CL125" s="1043"/>
      <c r="CM125" s="1043"/>
      <c r="CN125" s="1043"/>
      <c r="CO125" s="1044"/>
      <c r="CP125" s="965" t="s">
        <v>492</v>
      </c>
      <c r="CQ125" s="933"/>
      <c r="CR125" s="933"/>
      <c r="CS125" s="933"/>
      <c r="CT125" s="933"/>
      <c r="CU125" s="933"/>
      <c r="CV125" s="933"/>
      <c r="CW125" s="933"/>
      <c r="CX125" s="933"/>
      <c r="CY125" s="933"/>
      <c r="CZ125" s="933"/>
      <c r="DA125" s="933"/>
      <c r="DB125" s="933"/>
      <c r="DC125" s="933"/>
      <c r="DD125" s="933"/>
      <c r="DE125" s="933"/>
      <c r="DF125" s="934"/>
      <c r="DG125" s="966" t="s">
        <v>130</v>
      </c>
      <c r="DH125" s="967"/>
      <c r="DI125" s="967"/>
      <c r="DJ125" s="967"/>
      <c r="DK125" s="967"/>
      <c r="DL125" s="967" t="s">
        <v>451</v>
      </c>
      <c r="DM125" s="967"/>
      <c r="DN125" s="967"/>
      <c r="DO125" s="967"/>
      <c r="DP125" s="967"/>
      <c r="DQ125" s="967" t="s">
        <v>468</v>
      </c>
      <c r="DR125" s="967"/>
      <c r="DS125" s="967"/>
      <c r="DT125" s="967"/>
      <c r="DU125" s="967"/>
      <c r="DV125" s="968" t="s">
        <v>130</v>
      </c>
      <c r="DW125" s="968"/>
      <c r="DX125" s="968"/>
      <c r="DY125" s="968"/>
      <c r="DZ125" s="969"/>
    </row>
    <row r="126" spans="1:130" s="230" customFormat="1" ht="26.25" customHeight="1" thickBot="1" x14ac:dyDescent="0.25">
      <c r="A126" s="1093"/>
      <c r="B126" s="985"/>
      <c r="C126" s="958" t="s">
        <v>477</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451</v>
      </c>
      <c r="AB126" s="995"/>
      <c r="AC126" s="995"/>
      <c r="AD126" s="995"/>
      <c r="AE126" s="996"/>
      <c r="AF126" s="997" t="s">
        <v>130</v>
      </c>
      <c r="AG126" s="995"/>
      <c r="AH126" s="995"/>
      <c r="AI126" s="995"/>
      <c r="AJ126" s="996"/>
      <c r="AK126" s="997" t="s">
        <v>130</v>
      </c>
      <c r="AL126" s="995"/>
      <c r="AM126" s="995"/>
      <c r="AN126" s="995"/>
      <c r="AO126" s="996"/>
      <c r="AP126" s="998" t="s">
        <v>130</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493</v>
      </c>
      <c r="CQ126" s="959"/>
      <c r="CR126" s="959"/>
      <c r="CS126" s="959"/>
      <c r="CT126" s="959"/>
      <c r="CU126" s="959"/>
      <c r="CV126" s="959"/>
      <c r="CW126" s="959"/>
      <c r="CX126" s="959"/>
      <c r="CY126" s="959"/>
      <c r="CZ126" s="959"/>
      <c r="DA126" s="959"/>
      <c r="DB126" s="959"/>
      <c r="DC126" s="959"/>
      <c r="DD126" s="959"/>
      <c r="DE126" s="959"/>
      <c r="DF126" s="960"/>
      <c r="DG126" s="961" t="s">
        <v>468</v>
      </c>
      <c r="DH126" s="962"/>
      <c r="DI126" s="962"/>
      <c r="DJ126" s="962"/>
      <c r="DK126" s="962"/>
      <c r="DL126" s="962" t="s">
        <v>468</v>
      </c>
      <c r="DM126" s="962"/>
      <c r="DN126" s="962"/>
      <c r="DO126" s="962"/>
      <c r="DP126" s="962"/>
      <c r="DQ126" s="962" t="s">
        <v>468</v>
      </c>
      <c r="DR126" s="962"/>
      <c r="DS126" s="962"/>
      <c r="DT126" s="962"/>
      <c r="DU126" s="962"/>
      <c r="DV126" s="963" t="s">
        <v>130</v>
      </c>
      <c r="DW126" s="963"/>
      <c r="DX126" s="963"/>
      <c r="DY126" s="963"/>
      <c r="DZ126" s="964"/>
    </row>
    <row r="127" spans="1:130" s="230" customFormat="1" ht="26.25" customHeight="1" x14ac:dyDescent="0.2">
      <c r="A127" s="1094"/>
      <c r="B127" s="987"/>
      <c r="C127" s="1009" t="s">
        <v>494</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451</v>
      </c>
      <c r="AB127" s="995"/>
      <c r="AC127" s="995"/>
      <c r="AD127" s="995"/>
      <c r="AE127" s="996"/>
      <c r="AF127" s="997" t="s">
        <v>468</v>
      </c>
      <c r="AG127" s="995"/>
      <c r="AH127" s="995"/>
      <c r="AI127" s="995"/>
      <c r="AJ127" s="996"/>
      <c r="AK127" s="997" t="s">
        <v>451</v>
      </c>
      <c r="AL127" s="995"/>
      <c r="AM127" s="995"/>
      <c r="AN127" s="995"/>
      <c r="AO127" s="996"/>
      <c r="AP127" s="998" t="s">
        <v>130</v>
      </c>
      <c r="AQ127" s="999"/>
      <c r="AR127" s="999"/>
      <c r="AS127" s="999"/>
      <c r="AT127" s="1000"/>
      <c r="AU127" s="232"/>
      <c r="AV127" s="232"/>
      <c r="AW127" s="232"/>
      <c r="AX127" s="1067" t="s">
        <v>495</v>
      </c>
      <c r="AY127" s="1068"/>
      <c r="AZ127" s="1068"/>
      <c r="BA127" s="1068"/>
      <c r="BB127" s="1068"/>
      <c r="BC127" s="1068"/>
      <c r="BD127" s="1068"/>
      <c r="BE127" s="1069"/>
      <c r="BF127" s="1070" t="s">
        <v>496</v>
      </c>
      <c r="BG127" s="1068"/>
      <c r="BH127" s="1068"/>
      <c r="BI127" s="1068"/>
      <c r="BJ127" s="1068"/>
      <c r="BK127" s="1068"/>
      <c r="BL127" s="1069"/>
      <c r="BM127" s="1070" t="s">
        <v>497</v>
      </c>
      <c r="BN127" s="1068"/>
      <c r="BO127" s="1068"/>
      <c r="BP127" s="1068"/>
      <c r="BQ127" s="1068"/>
      <c r="BR127" s="1068"/>
      <c r="BS127" s="1069"/>
      <c r="BT127" s="1070" t="s">
        <v>498</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499</v>
      </c>
      <c r="CQ127" s="959"/>
      <c r="CR127" s="959"/>
      <c r="CS127" s="959"/>
      <c r="CT127" s="959"/>
      <c r="CU127" s="959"/>
      <c r="CV127" s="959"/>
      <c r="CW127" s="959"/>
      <c r="CX127" s="959"/>
      <c r="CY127" s="959"/>
      <c r="CZ127" s="959"/>
      <c r="DA127" s="959"/>
      <c r="DB127" s="959"/>
      <c r="DC127" s="959"/>
      <c r="DD127" s="959"/>
      <c r="DE127" s="959"/>
      <c r="DF127" s="960"/>
      <c r="DG127" s="961" t="s">
        <v>468</v>
      </c>
      <c r="DH127" s="962"/>
      <c r="DI127" s="962"/>
      <c r="DJ127" s="962"/>
      <c r="DK127" s="962"/>
      <c r="DL127" s="962" t="s">
        <v>468</v>
      </c>
      <c r="DM127" s="962"/>
      <c r="DN127" s="962"/>
      <c r="DO127" s="962"/>
      <c r="DP127" s="962"/>
      <c r="DQ127" s="962" t="s">
        <v>451</v>
      </c>
      <c r="DR127" s="962"/>
      <c r="DS127" s="962"/>
      <c r="DT127" s="962"/>
      <c r="DU127" s="962"/>
      <c r="DV127" s="963" t="s">
        <v>130</v>
      </c>
      <c r="DW127" s="963"/>
      <c r="DX127" s="963"/>
      <c r="DY127" s="963"/>
      <c r="DZ127" s="964"/>
    </row>
    <row r="128" spans="1:130" s="230" customFormat="1" ht="26.25" customHeight="1" thickBot="1" x14ac:dyDescent="0.25">
      <c r="A128" s="1077" t="s">
        <v>500</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501</v>
      </c>
      <c r="X128" s="1079"/>
      <c r="Y128" s="1079"/>
      <c r="Z128" s="1080"/>
      <c r="AA128" s="1081">
        <v>37912</v>
      </c>
      <c r="AB128" s="1082"/>
      <c r="AC128" s="1082"/>
      <c r="AD128" s="1082"/>
      <c r="AE128" s="1083"/>
      <c r="AF128" s="1084">
        <v>71433</v>
      </c>
      <c r="AG128" s="1082"/>
      <c r="AH128" s="1082"/>
      <c r="AI128" s="1082"/>
      <c r="AJ128" s="1083"/>
      <c r="AK128" s="1084">
        <v>29680</v>
      </c>
      <c r="AL128" s="1082"/>
      <c r="AM128" s="1082"/>
      <c r="AN128" s="1082"/>
      <c r="AO128" s="1083"/>
      <c r="AP128" s="1085"/>
      <c r="AQ128" s="1086"/>
      <c r="AR128" s="1086"/>
      <c r="AS128" s="1086"/>
      <c r="AT128" s="1087"/>
      <c r="AU128" s="232"/>
      <c r="AV128" s="232"/>
      <c r="AW128" s="232"/>
      <c r="AX128" s="932" t="s">
        <v>502</v>
      </c>
      <c r="AY128" s="933"/>
      <c r="AZ128" s="933"/>
      <c r="BA128" s="933"/>
      <c r="BB128" s="933"/>
      <c r="BC128" s="933"/>
      <c r="BD128" s="933"/>
      <c r="BE128" s="934"/>
      <c r="BF128" s="1088" t="s">
        <v>130</v>
      </c>
      <c r="BG128" s="1089"/>
      <c r="BH128" s="1089"/>
      <c r="BI128" s="1089"/>
      <c r="BJ128" s="1089"/>
      <c r="BK128" s="1089"/>
      <c r="BL128" s="1090"/>
      <c r="BM128" s="1088">
        <v>13.17</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503</v>
      </c>
      <c r="CQ128" s="762"/>
      <c r="CR128" s="762"/>
      <c r="CS128" s="762"/>
      <c r="CT128" s="762"/>
      <c r="CU128" s="762"/>
      <c r="CV128" s="762"/>
      <c r="CW128" s="762"/>
      <c r="CX128" s="762"/>
      <c r="CY128" s="762"/>
      <c r="CZ128" s="762"/>
      <c r="DA128" s="762"/>
      <c r="DB128" s="762"/>
      <c r="DC128" s="762"/>
      <c r="DD128" s="762"/>
      <c r="DE128" s="762"/>
      <c r="DF128" s="1072"/>
      <c r="DG128" s="1073" t="s">
        <v>445</v>
      </c>
      <c r="DH128" s="1074"/>
      <c r="DI128" s="1074"/>
      <c r="DJ128" s="1074"/>
      <c r="DK128" s="1074"/>
      <c r="DL128" s="1074" t="s">
        <v>468</v>
      </c>
      <c r="DM128" s="1074"/>
      <c r="DN128" s="1074"/>
      <c r="DO128" s="1074"/>
      <c r="DP128" s="1074"/>
      <c r="DQ128" s="1074" t="s">
        <v>446</v>
      </c>
      <c r="DR128" s="1074"/>
      <c r="DS128" s="1074"/>
      <c r="DT128" s="1074"/>
      <c r="DU128" s="1074"/>
      <c r="DV128" s="1075" t="s">
        <v>445</v>
      </c>
      <c r="DW128" s="1075"/>
      <c r="DX128" s="1075"/>
      <c r="DY128" s="1075"/>
      <c r="DZ128" s="1076"/>
    </row>
    <row r="129" spans="1:131" s="230" customFormat="1" ht="26.25" customHeight="1" x14ac:dyDescent="0.2">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504</v>
      </c>
      <c r="X129" s="1107"/>
      <c r="Y129" s="1107"/>
      <c r="Z129" s="1108"/>
      <c r="AA129" s="994">
        <v>11148753</v>
      </c>
      <c r="AB129" s="995"/>
      <c r="AC129" s="995"/>
      <c r="AD129" s="995"/>
      <c r="AE129" s="996"/>
      <c r="AF129" s="997">
        <v>11585825</v>
      </c>
      <c r="AG129" s="995"/>
      <c r="AH129" s="995"/>
      <c r="AI129" s="995"/>
      <c r="AJ129" s="996"/>
      <c r="AK129" s="997">
        <v>11085459</v>
      </c>
      <c r="AL129" s="995"/>
      <c r="AM129" s="995"/>
      <c r="AN129" s="995"/>
      <c r="AO129" s="996"/>
      <c r="AP129" s="1109"/>
      <c r="AQ129" s="1110"/>
      <c r="AR129" s="1110"/>
      <c r="AS129" s="1110"/>
      <c r="AT129" s="1111"/>
      <c r="AU129" s="233"/>
      <c r="AV129" s="233"/>
      <c r="AW129" s="233"/>
      <c r="AX129" s="1101" t="s">
        <v>505</v>
      </c>
      <c r="AY129" s="959"/>
      <c r="AZ129" s="959"/>
      <c r="BA129" s="959"/>
      <c r="BB129" s="959"/>
      <c r="BC129" s="959"/>
      <c r="BD129" s="959"/>
      <c r="BE129" s="960"/>
      <c r="BF129" s="1102" t="s">
        <v>447</v>
      </c>
      <c r="BG129" s="1103"/>
      <c r="BH129" s="1103"/>
      <c r="BI129" s="1103"/>
      <c r="BJ129" s="1103"/>
      <c r="BK129" s="1103"/>
      <c r="BL129" s="1104"/>
      <c r="BM129" s="1102">
        <v>18.170000000000002</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506</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507</v>
      </c>
      <c r="X130" s="1107"/>
      <c r="Y130" s="1107"/>
      <c r="Z130" s="1108"/>
      <c r="AA130" s="994">
        <v>2011876</v>
      </c>
      <c r="AB130" s="995"/>
      <c r="AC130" s="995"/>
      <c r="AD130" s="995"/>
      <c r="AE130" s="996"/>
      <c r="AF130" s="997">
        <v>2133648</v>
      </c>
      <c r="AG130" s="995"/>
      <c r="AH130" s="995"/>
      <c r="AI130" s="995"/>
      <c r="AJ130" s="996"/>
      <c r="AK130" s="997">
        <v>2086583</v>
      </c>
      <c r="AL130" s="995"/>
      <c r="AM130" s="995"/>
      <c r="AN130" s="995"/>
      <c r="AO130" s="996"/>
      <c r="AP130" s="1109"/>
      <c r="AQ130" s="1110"/>
      <c r="AR130" s="1110"/>
      <c r="AS130" s="1110"/>
      <c r="AT130" s="1111"/>
      <c r="AU130" s="233"/>
      <c r="AV130" s="233"/>
      <c r="AW130" s="233"/>
      <c r="AX130" s="1101" t="s">
        <v>508</v>
      </c>
      <c r="AY130" s="959"/>
      <c r="AZ130" s="959"/>
      <c r="BA130" s="959"/>
      <c r="BB130" s="959"/>
      <c r="BC130" s="959"/>
      <c r="BD130" s="959"/>
      <c r="BE130" s="960"/>
      <c r="BF130" s="1137">
        <v>11</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509</v>
      </c>
      <c r="X131" s="1144"/>
      <c r="Y131" s="1144"/>
      <c r="Z131" s="1145"/>
      <c r="AA131" s="1040">
        <v>9136877</v>
      </c>
      <c r="AB131" s="1022"/>
      <c r="AC131" s="1022"/>
      <c r="AD131" s="1022"/>
      <c r="AE131" s="1023"/>
      <c r="AF131" s="1021">
        <v>9452177</v>
      </c>
      <c r="AG131" s="1022"/>
      <c r="AH131" s="1022"/>
      <c r="AI131" s="1022"/>
      <c r="AJ131" s="1023"/>
      <c r="AK131" s="1021">
        <v>8998876</v>
      </c>
      <c r="AL131" s="1022"/>
      <c r="AM131" s="1022"/>
      <c r="AN131" s="1022"/>
      <c r="AO131" s="1023"/>
      <c r="AP131" s="1146"/>
      <c r="AQ131" s="1147"/>
      <c r="AR131" s="1147"/>
      <c r="AS131" s="1147"/>
      <c r="AT131" s="1148"/>
      <c r="AU131" s="233"/>
      <c r="AV131" s="233"/>
      <c r="AW131" s="233"/>
      <c r="AX131" s="1119" t="s">
        <v>510</v>
      </c>
      <c r="AY131" s="762"/>
      <c r="AZ131" s="762"/>
      <c r="BA131" s="762"/>
      <c r="BB131" s="762"/>
      <c r="BC131" s="762"/>
      <c r="BD131" s="762"/>
      <c r="BE131" s="1072"/>
      <c r="BF131" s="1120">
        <v>84.2</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511</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512</v>
      </c>
      <c r="W132" s="1130"/>
      <c r="X132" s="1130"/>
      <c r="Y132" s="1130"/>
      <c r="Z132" s="1131"/>
      <c r="AA132" s="1132">
        <v>11.11154282</v>
      </c>
      <c r="AB132" s="1133"/>
      <c r="AC132" s="1133"/>
      <c r="AD132" s="1133"/>
      <c r="AE132" s="1134"/>
      <c r="AF132" s="1135">
        <v>11.203144</v>
      </c>
      <c r="AG132" s="1133"/>
      <c r="AH132" s="1133"/>
      <c r="AI132" s="1133"/>
      <c r="AJ132" s="1134"/>
      <c r="AK132" s="1135">
        <v>10.797126220000001</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513</v>
      </c>
      <c r="W133" s="1113"/>
      <c r="X133" s="1113"/>
      <c r="Y133" s="1113"/>
      <c r="Z133" s="1114"/>
      <c r="AA133" s="1115">
        <v>13.4</v>
      </c>
      <c r="AB133" s="1116"/>
      <c r="AC133" s="1116"/>
      <c r="AD133" s="1116"/>
      <c r="AE133" s="1117"/>
      <c r="AF133" s="1115">
        <v>12.7</v>
      </c>
      <c r="AG133" s="1116"/>
      <c r="AH133" s="1116"/>
      <c r="AI133" s="1116"/>
      <c r="AJ133" s="1117"/>
      <c r="AK133" s="1115">
        <v>11</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2w4uKBb4w8RymN4avEOSYmjKoWGbJG0wbfUSM9abQIDIHaDrUO2XeC6pD4Sueje9en1e26+v2moLjDdG1ISOPw==" saltValue="ZrG8vw+L+mzeeOlq8yvqg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verticalDpi="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GHGb/djljGmO0SFE5YQaQRND1hQUtkRI27dKm/m1Ez9XlD2hVytRp9CXT1P1iRNlp/SO1t+hQhErQgugrtac3A==" saltValue="C8SUvm5kNTsjE07BZdw1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Y57LKRxVXyUX/aWYel++yTaHJoHa0WKrcYKpUfki0q1Dql/hnqYXH3q3HgVwR06fF73ZtgVb2sfBAe911YNbw==" saltValue="zOwB6Vdgn1Q8eAciQTPnqg==" spinCount="100000" sheet="1" objects="1" scenarios="1"/>
  <dataConsolidate/>
  <phoneticPr fontId="2"/>
  <printOptions horizontalCentered="1" verticalCentered="1"/>
  <pageMargins left="0" right="0" top="0" bottom="0" header="0" footer="0"/>
  <pageSetup paperSize="9" scale="48" orientation="landscape" verticalDpi="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517</v>
      </c>
      <c r="AP7" s="272"/>
      <c r="AQ7" s="273" t="s">
        <v>518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519</v>
      </c>
      <c r="AQ8" s="279" t="s">
        <v>520</v>
      </c>
      <c r="AR8" s="280" t="s">
        <v>521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522</v>
      </c>
      <c r="AL9" s="1153"/>
      <c r="AM9" s="1153"/>
      <c r="AN9" s="1154"/>
      <c r="AO9" s="281">
        <v>3423560</v>
      </c>
      <c r="AP9" s="281">
        <v>122528</v>
      </c>
      <c r="AQ9" s="282">
        <v>105319</v>
      </c>
      <c r="AR9" s="283">
        <v>16.3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523</v>
      </c>
      <c r="AL10" s="1153"/>
      <c r="AM10" s="1153"/>
      <c r="AN10" s="1154"/>
      <c r="AO10" s="284">
        <v>841558</v>
      </c>
      <c r="AP10" s="284">
        <v>30119</v>
      </c>
      <c r="AQ10" s="285">
        <v>9860</v>
      </c>
      <c r="AR10" s="286">
        <v>205.5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524</v>
      </c>
      <c r="AL11" s="1153"/>
      <c r="AM11" s="1153"/>
      <c r="AN11" s="1154"/>
      <c r="AO11" s="284" t="s">
        <v>525</v>
      </c>
      <c r="AP11" s="284" t="s">
        <v>525</v>
      </c>
      <c r="AQ11" s="285">
        <v>1656</v>
      </c>
      <c r="AR11" s="286" t="s">
        <v>525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526</v>
      </c>
      <c r="AL12" s="1153"/>
      <c r="AM12" s="1153"/>
      <c r="AN12" s="1154"/>
      <c r="AO12" s="284" t="s">
        <v>525</v>
      </c>
      <c r="AP12" s="284" t="s">
        <v>525</v>
      </c>
      <c r="AQ12" s="285">
        <v>3</v>
      </c>
      <c r="AR12" s="286" t="s">
        <v>525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527</v>
      </c>
      <c r="AL13" s="1153"/>
      <c r="AM13" s="1153"/>
      <c r="AN13" s="1154"/>
      <c r="AO13" s="284">
        <v>109172</v>
      </c>
      <c r="AP13" s="284">
        <v>3907</v>
      </c>
      <c r="AQ13" s="285">
        <v>4056</v>
      </c>
      <c r="AR13" s="286">
        <v>-3.7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528</v>
      </c>
      <c r="AL14" s="1153"/>
      <c r="AM14" s="1153"/>
      <c r="AN14" s="1154"/>
      <c r="AO14" s="284">
        <v>67149</v>
      </c>
      <c r="AP14" s="284">
        <v>2403</v>
      </c>
      <c r="AQ14" s="285">
        <v>2339</v>
      </c>
      <c r="AR14" s="286">
        <v>2.7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529</v>
      </c>
      <c r="AL15" s="1156"/>
      <c r="AM15" s="1156"/>
      <c r="AN15" s="1157"/>
      <c r="AO15" s="284">
        <v>-304173</v>
      </c>
      <c r="AP15" s="284">
        <v>-10886</v>
      </c>
      <c r="AQ15" s="285">
        <v>-7717</v>
      </c>
      <c r="AR15" s="286">
        <v>41.1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188</v>
      </c>
      <c r="AL16" s="1156"/>
      <c r="AM16" s="1156"/>
      <c r="AN16" s="1157"/>
      <c r="AO16" s="284">
        <v>4137266</v>
      </c>
      <c r="AP16" s="284">
        <v>148072</v>
      </c>
      <c r="AQ16" s="285">
        <v>115515</v>
      </c>
      <c r="AR16" s="286">
        <v>28.2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534</v>
      </c>
      <c r="AL21" s="1159"/>
      <c r="AM21" s="1159"/>
      <c r="AN21" s="1160"/>
      <c r="AO21" s="297">
        <v>12.1</v>
      </c>
      <c r="AP21" s="298">
        <v>10.69</v>
      </c>
      <c r="AQ21" s="299">
        <v>1.41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535</v>
      </c>
      <c r="AL22" s="1159"/>
      <c r="AM22" s="1159"/>
      <c r="AN22" s="1160"/>
      <c r="AO22" s="302">
        <v>98.7</v>
      </c>
      <c r="AP22" s="303">
        <v>97.4</v>
      </c>
      <c r="AQ22" s="304">
        <v>1.3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536</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517</v>
      </c>
      <c r="AP30" s="272"/>
      <c r="AQ30" s="273" t="s">
        <v>518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519</v>
      </c>
      <c r="AQ31" s="279" t="s">
        <v>520</v>
      </c>
      <c r="AR31" s="280" t="s">
        <v>521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539</v>
      </c>
      <c r="AL32" s="1167"/>
      <c r="AM32" s="1167"/>
      <c r="AN32" s="1168"/>
      <c r="AO32" s="312">
        <v>2494532</v>
      </c>
      <c r="AP32" s="312">
        <v>89279</v>
      </c>
      <c r="AQ32" s="313">
        <v>74824</v>
      </c>
      <c r="AR32" s="314">
        <v>19.3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540</v>
      </c>
      <c r="AL33" s="1167"/>
      <c r="AM33" s="1167"/>
      <c r="AN33" s="1168"/>
      <c r="AO33" s="312" t="s">
        <v>525</v>
      </c>
      <c r="AP33" s="312" t="s">
        <v>525</v>
      </c>
      <c r="AQ33" s="313" t="s">
        <v>525</v>
      </c>
      <c r="AR33" s="314" t="s">
        <v>525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541</v>
      </c>
      <c r="AL34" s="1167"/>
      <c r="AM34" s="1167"/>
      <c r="AN34" s="1168"/>
      <c r="AO34" s="312">
        <v>943</v>
      </c>
      <c r="AP34" s="312">
        <v>34</v>
      </c>
      <c r="AQ34" s="313">
        <v>1</v>
      </c>
      <c r="AR34" s="314">
        <v>3300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542</v>
      </c>
      <c r="AL35" s="1167"/>
      <c r="AM35" s="1167"/>
      <c r="AN35" s="1168"/>
      <c r="AO35" s="312">
        <v>543646</v>
      </c>
      <c r="AP35" s="312">
        <v>19457</v>
      </c>
      <c r="AQ35" s="313">
        <v>17427</v>
      </c>
      <c r="AR35" s="314">
        <v>11.6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543</v>
      </c>
      <c r="AL36" s="1167"/>
      <c r="AM36" s="1167"/>
      <c r="AN36" s="1168"/>
      <c r="AO36" s="312">
        <v>48762</v>
      </c>
      <c r="AP36" s="312">
        <v>1745</v>
      </c>
      <c r="AQ36" s="313">
        <v>2447</v>
      </c>
      <c r="AR36" s="314">
        <v>-28.7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544</v>
      </c>
      <c r="AL37" s="1167"/>
      <c r="AM37" s="1167"/>
      <c r="AN37" s="1168"/>
      <c r="AO37" s="312" t="s">
        <v>525</v>
      </c>
      <c r="AP37" s="312" t="s">
        <v>525</v>
      </c>
      <c r="AQ37" s="313">
        <v>591</v>
      </c>
      <c r="AR37" s="314" t="s">
        <v>525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545</v>
      </c>
      <c r="AL38" s="1170"/>
      <c r="AM38" s="1170"/>
      <c r="AN38" s="1171"/>
      <c r="AO38" s="315" t="s">
        <v>525</v>
      </c>
      <c r="AP38" s="315" t="s">
        <v>525</v>
      </c>
      <c r="AQ38" s="316">
        <v>2</v>
      </c>
      <c r="AR38" s="304" t="s">
        <v>525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546</v>
      </c>
      <c r="AL39" s="1170"/>
      <c r="AM39" s="1170"/>
      <c r="AN39" s="1171"/>
      <c r="AO39" s="312">
        <v>-29680</v>
      </c>
      <c r="AP39" s="312">
        <v>-1062</v>
      </c>
      <c r="AQ39" s="313">
        <v>-3618</v>
      </c>
      <c r="AR39" s="314">
        <v>-70.599999999999994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547</v>
      </c>
      <c r="AL40" s="1167"/>
      <c r="AM40" s="1167"/>
      <c r="AN40" s="1168"/>
      <c r="AO40" s="312">
        <v>-2086583</v>
      </c>
      <c r="AP40" s="312">
        <v>-74678</v>
      </c>
      <c r="AQ40" s="313">
        <v>-63812</v>
      </c>
      <c r="AR40" s="314">
        <v>17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303</v>
      </c>
      <c r="AL41" s="1173"/>
      <c r="AM41" s="1173"/>
      <c r="AN41" s="1174"/>
      <c r="AO41" s="312">
        <v>971620</v>
      </c>
      <c r="AP41" s="312">
        <v>34774</v>
      </c>
      <c r="AQ41" s="313">
        <v>27863</v>
      </c>
      <c r="AR41" s="314">
        <v>24.8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517</v>
      </c>
      <c r="AN49" s="1163" t="s">
        <v>551</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552</v>
      </c>
      <c r="AO50" s="329" t="s">
        <v>553</v>
      </c>
      <c r="AP50" s="330" t="s">
        <v>554</v>
      </c>
      <c r="AQ50" s="331" t="s">
        <v>555</v>
      </c>
      <c r="AR50" s="332" t="s">
        <v>556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1135811</v>
      </c>
      <c r="AN51" s="334">
        <v>37314</v>
      </c>
      <c r="AO51" s="335">
        <v>-37.299999999999997</v>
      </c>
      <c r="AP51" s="336">
        <v>85173</v>
      </c>
      <c r="AQ51" s="337">
        <v>-4.3</v>
      </c>
      <c r="AR51" s="338">
        <v>-33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810022</v>
      </c>
      <c r="AN52" s="342">
        <v>26611</v>
      </c>
      <c r="AO52" s="343">
        <v>-20</v>
      </c>
      <c r="AP52" s="344">
        <v>43913</v>
      </c>
      <c r="AQ52" s="345">
        <v>-3.4</v>
      </c>
      <c r="AR52" s="346">
        <v>-16.600000000000001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1678018</v>
      </c>
      <c r="AN53" s="334">
        <v>56429</v>
      </c>
      <c r="AO53" s="335">
        <v>51.2</v>
      </c>
      <c r="AP53" s="336">
        <v>94081</v>
      </c>
      <c r="AQ53" s="337">
        <v>10.5</v>
      </c>
      <c r="AR53" s="338">
        <v>40.700000000000003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1014976</v>
      </c>
      <c r="AN54" s="342">
        <v>34132</v>
      </c>
      <c r="AO54" s="343">
        <v>28.3</v>
      </c>
      <c r="AP54" s="344">
        <v>48949</v>
      </c>
      <c r="AQ54" s="345">
        <v>11.5</v>
      </c>
      <c r="AR54" s="346">
        <v>16.8</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2318634</v>
      </c>
      <c r="AN55" s="334">
        <v>79343</v>
      </c>
      <c r="AO55" s="335">
        <v>40.6</v>
      </c>
      <c r="AP55" s="336">
        <v>92632</v>
      </c>
      <c r="AQ55" s="337">
        <v>-1.5</v>
      </c>
      <c r="AR55" s="338">
        <v>42.1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1743112</v>
      </c>
      <c r="AN56" s="342">
        <v>59649</v>
      </c>
      <c r="AO56" s="343">
        <v>74.8</v>
      </c>
      <c r="AP56" s="344">
        <v>47978</v>
      </c>
      <c r="AQ56" s="345">
        <v>-2</v>
      </c>
      <c r="AR56" s="346">
        <v>76.8</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1433244</v>
      </c>
      <c r="AN57" s="334">
        <v>50131</v>
      </c>
      <c r="AO57" s="335">
        <v>-36.799999999999997</v>
      </c>
      <c r="AP57" s="336">
        <v>96469</v>
      </c>
      <c r="AQ57" s="337">
        <v>4.0999999999999996</v>
      </c>
      <c r="AR57" s="338">
        <v>-40.9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974093</v>
      </c>
      <c r="AN58" s="342">
        <v>34071</v>
      </c>
      <c r="AO58" s="343">
        <v>-42.9</v>
      </c>
      <c r="AP58" s="344">
        <v>49775</v>
      </c>
      <c r="AQ58" s="345">
        <v>3.7</v>
      </c>
      <c r="AR58" s="346">
        <v>-46.6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1716976</v>
      </c>
      <c r="AN59" s="334">
        <v>61450</v>
      </c>
      <c r="AO59" s="335">
        <v>22.6</v>
      </c>
      <c r="AP59" s="336">
        <v>85743</v>
      </c>
      <c r="AQ59" s="337">
        <v>-11.1</v>
      </c>
      <c r="AR59" s="338">
        <v>33.700000000000003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1391638</v>
      </c>
      <c r="AN60" s="342">
        <v>49806</v>
      </c>
      <c r="AO60" s="343">
        <v>46.2</v>
      </c>
      <c r="AP60" s="344">
        <v>45231</v>
      </c>
      <c r="AQ60" s="345">
        <v>-9.1</v>
      </c>
      <c r="AR60" s="346">
        <v>55.3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1656537</v>
      </c>
      <c r="AN61" s="349">
        <v>56933</v>
      </c>
      <c r="AO61" s="350">
        <v>8.1</v>
      </c>
      <c r="AP61" s="351">
        <v>90820</v>
      </c>
      <c r="AQ61" s="352">
        <v>-0.5</v>
      </c>
      <c r="AR61" s="338">
        <v>8.6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1186768</v>
      </c>
      <c r="AN62" s="342">
        <v>40854</v>
      </c>
      <c r="AO62" s="343">
        <v>17.3</v>
      </c>
      <c r="AP62" s="344">
        <v>47169</v>
      </c>
      <c r="AQ62" s="345">
        <v>0.1</v>
      </c>
      <c r="AR62" s="346">
        <v>17.2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EdurpYflJLK4VRpwd9DkJXl8tMpL3FunbvXpUj0vZiOSK1MOznWrgdGuXCqYlzy39v4pJ6/VqYHL7RbWAgK8sQ==" saltValue="uMQi7Bo2RAwYKeUN7kp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565</v>
      </c>
    </row>
    <row r="121" spans="125:125" ht="13.5" hidden="1" customHeight="1" x14ac:dyDescent="0.2">
      <c r="DU121" s="259"/>
    </row>
  </sheetData>
  <sheetProtection algorithmName="SHA-512" hashValue="WUegmrjBd+/NC2hR2ZJJgJAbt7FBi5YElb73S4sqSftT28yuhOYUX9MCAJzhBy+Hoslr5PS753JodDsA1XLDLQ==" saltValue="zdTJh/itP8mx4hkC5o5gC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566</v>
      </c>
    </row>
  </sheetData>
  <sheetProtection algorithmName="SHA-512" hashValue="IdO9XAcLYQMXWfJYmqgSj7MSYZ2vBtFmBpYi45j1qGsySXBTtKI3odQsGWaNMBv2aDof2PJr+aM2q90Kp1Sx7A==" saltValue="nZLzfmD+cA2v8uxMr5wGx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2">
      <c r="B47" s="10"/>
      <c r="C47" s="1175" t="s">
        <v>3</v>
      </c>
      <c r="D47" s="1175"/>
      <c r="E47" s="1176"/>
      <c r="F47" s="11">
        <v>17.8</v>
      </c>
      <c r="G47" s="12">
        <v>16.29</v>
      </c>
      <c r="H47" s="12">
        <v>15.09</v>
      </c>
      <c r="I47" s="12">
        <v>17.5</v>
      </c>
      <c r="J47" s="13">
        <v>18.34</v>
      </c>
    </row>
    <row r="48" spans="2:10" ht="57.75" customHeight="1" x14ac:dyDescent="0.2">
      <c r="B48" s="14"/>
      <c r="C48" s="1177" t="s">
        <v>4</v>
      </c>
      <c r="D48" s="1177"/>
      <c r="E48" s="1178"/>
      <c r="F48" s="15">
        <v>2.14</v>
      </c>
      <c r="G48" s="16">
        <v>1.64</v>
      </c>
      <c r="H48" s="16">
        <v>1.17</v>
      </c>
      <c r="I48" s="16">
        <v>3.4</v>
      </c>
      <c r="J48" s="17">
        <v>4.2</v>
      </c>
    </row>
    <row r="49" spans="2:10" ht="57.75" customHeight="1" thickBot="1" x14ac:dyDescent="0.25">
      <c r="B49" s="18"/>
      <c r="C49" s="1179" t="s">
        <v>5</v>
      </c>
      <c r="D49" s="1179"/>
      <c r="E49" s="1180"/>
      <c r="F49" s="19" t="s">
        <v>572</v>
      </c>
      <c r="G49" s="20" t="s">
        <v>573</v>
      </c>
      <c r="H49" s="20" t="s">
        <v>574</v>
      </c>
      <c r="I49" s="20">
        <v>5.26</v>
      </c>
      <c r="J49" s="21">
        <v>0.7</v>
      </c>
    </row>
    <row r="50" spans="2:10" ht="13.2" x14ac:dyDescent="0.2"/>
  </sheetData>
  <sheetProtection algorithmName="SHA-512" hashValue="C9lkKkyUGTm17RxaNfbNbaCeHEChpppNhIAbZkFdp5+UjOgd4fWgbULkHnsqSQpok1jVSKI6wi6jSIfYSjRPGw==" saltValue="2PV1IJFIJNyNkIjiPvAm8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187" t="s">
        <v>575</v>
      </c>
      <c r="D34" s="1187"/>
      <c r="E34" s="1188"/>
      <c r="F34" s="32" t="s">
        <v>576</v>
      </c>
      <c r="G34" s="33" t="s">
        <v>577</v>
      </c>
      <c r="H34" s="33" t="s">
        <v>578</v>
      </c>
      <c r="I34" s="33" t="s">
        <v>579</v>
      </c>
      <c r="J34" s="34" t="s">
        <v>579</v>
      </c>
      <c r="K34" s="22"/>
      <c r="L34" s="22"/>
      <c r="M34" s="22"/>
      <c r="N34" s="22"/>
      <c r="O34" s="22"/>
      <c r="P34" s="22"/>
    </row>
    <row r="35" spans="1:16" ht="39" customHeight="1" x14ac:dyDescent="0.2">
      <c r="A35" s="22"/>
      <c r="B35" s="35"/>
      <c r="C35" s="1181" t="s">
        <v>580</v>
      </c>
      <c r="D35" s="1182"/>
      <c r="E35" s="1183"/>
      <c r="F35" s="36">
        <v>3.96</v>
      </c>
      <c r="G35" s="37">
        <v>3.45</v>
      </c>
      <c r="H35" s="37">
        <v>4.7699999999999996</v>
      </c>
      <c r="I35" s="37">
        <v>9.74</v>
      </c>
      <c r="J35" s="38">
        <v>13.79</v>
      </c>
      <c r="K35" s="22"/>
      <c r="L35" s="22"/>
      <c r="M35" s="22"/>
      <c r="N35" s="22"/>
      <c r="O35" s="22"/>
      <c r="P35" s="22"/>
    </row>
    <row r="36" spans="1:16" ht="39" customHeight="1" x14ac:dyDescent="0.2">
      <c r="A36" s="22"/>
      <c r="B36" s="35"/>
      <c r="C36" s="1181" t="s">
        <v>581</v>
      </c>
      <c r="D36" s="1182"/>
      <c r="E36" s="1183"/>
      <c r="F36" s="36">
        <v>9.74</v>
      </c>
      <c r="G36" s="37">
        <v>9.75</v>
      </c>
      <c r="H36" s="37">
        <v>9.23</v>
      </c>
      <c r="I36" s="37">
        <v>8.6199999999999992</v>
      </c>
      <c r="J36" s="38">
        <v>8.67</v>
      </c>
      <c r="K36" s="22"/>
      <c r="L36" s="22"/>
      <c r="M36" s="22"/>
      <c r="N36" s="22"/>
      <c r="O36" s="22"/>
      <c r="P36" s="22"/>
    </row>
    <row r="37" spans="1:16" ht="39" customHeight="1" x14ac:dyDescent="0.2">
      <c r="A37" s="22"/>
      <c r="B37" s="35"/>
      <c r="C37" s="1181" t="s">
        <v>582</v>
      </c>
      <c r="D37" s="1182"/>
      <c r="E37" s="1183"/>
      <c r="F37" s="36">
        <v>4.78</v>
      </c>
      <c r="G37" s="37">
        <v>4.18</v>
      </c>
      <c r="H37" s="37">
        <v>3.59</v>
      </c>
      <c r="I37" s="37">
        <v>5.6</v>
      </c>
      <c r="J37" s="38">
        <v>6.42</v>
      </c>
      <c r="K37" s="22"/>
      <c r="L37" s="22"/>
      <c r="M37" s="22"/>
      <c r="N37" s="22"/>
      <c r="O37" s="22"/>
      <c r="P37" s="22"/>
    </row>
    <row r="38" spans="1:16" ht="39" customHeight="1" x14ac:dyDescent="0.2">
      <c r="A38" s="22"/>
      <c r="B38" s="35"/>
      <c r="C38" s="1181" t="s">
        <v>583</v>
      </c>
      <c r="D38" s="1182"/>
      <c r="E38" s="1183"/>
      <c r="F38" s="36">
        <v>0.82</v>
      </c>
      <c r="G38" s="37">
        <v>1.01</v>
      </c>
      <c r="H38" s="37">
        <v>0.9</v>
      </c>
      <c r="I38" s="37">
        <v>1.53</v>
      </c>
      <c r="J38" s="38">
        <v>2.27</v>
      </c>
      <c r="K38" s="22"/>
      <c r="L38" s="22"/>
      <c r="M38" s="22"/>
      <c r="N38" s="22"/>
      <c r="O38" s="22"/>
      <c r="P38" s="22"/>
    </row>
    <row r="39" spans="1:16" ht="39" customHeight="1" x14ac:dyDescent="0.2">
      <c r="A39" s="22"/>
      <c r="B39" s="35"/>
      <c r="C39" s="1181" t="s">
        <v>584</v>
      </c>
      <c r="D39" s="1182"/>
      <c r="E39" s="1183"/>
      <c r="F39" s="36">
        <v>0.06</v>
      </c>
      <c r="G39" s="37">
        <v>0.06</v>
      </c>
      <c r="H39" s="37">
        <v>0.41</v>
      </c>
      <c r="I39" s="37">
        <v>0.55000000000000004</v>
      </c>
      <c r="J39" s="38">
        <v>0.48</v>
      </c>
      <c r="K39" s="22"/>
      <c r="L39" s="22"/>
      <c r="M39" s="22"/>
      <c r="N39" s="22"/>
      <c r="O39" s="22"/>
      <c r="P39" s="22"/>
    </row>
    <row r="40" spans="1:16" ht="39" customHeight="1" x14ac:dyDescent="0.2">
      <c r="A40" s="22"/>
      <c r="B40" s="35"/>
      <c r="C40" s="1181" t="s">
        <v>585</v>
      </c>
      <c r="D40" s="1182"/>
      <c r="E40" s="1183"/>
      <c r="F40" s="36">
        <v>0.96</v>
      </c>
      <c r="G40" s="37">
        <v>0.91</v>
      </c>
      <c r="H40" s="37">
        <v>0.25</v>
      </c>
      <c r="I40" s="37">
        <v>0.66</v>
      </c>
      <c r="J40" s="38">
        <v>0.17</v>
      </c>
      <c r="K40" s="22"/>
      <c r="L40" s="22"/>
      <c r="M40" s="22"/>
      <c r="N40" s="22"/>
      <c r="O40" s="22"/>
      <c r="P40" s="22"/>
    </row>
    <row r="41" spans="1:16" ht="39" customHeight="1" x14ac:dyDescent="0.2">
      <c r="A41" s="22"/>
      <c r="B41" s="35"/>
      <c r="C41" s="1181" t="s">
        <v>586</v>
      </c>
      <c r="D41" s="1182"/>
      <c r="E41" s="1183"/>
      <c r="F41" s="36">
        <v>2.78</v>
      </c>
      <c r="G41" s="37">
        <v>2.1800000000000002</v>
      </c>
      <c r="H41" s="37">
        <v>1.68</v>
      </c>
      <c r="I41" s="37">
        <v>0.68</v>
      </c>
      <c r="J41" s="38">
        <v>0.1</v>
      </c>
      <c r="K41" s="22"/>
      <c r="L41" s="22"/>
      <c r="M41" s="22"/>
      <c r="N41" s="22"/>
      <c r="O41" s="22"/>
      <c r="P41" s="22"/>
    </row>
    <row r="42" spans="1:16" ht="39" customHeight="1" x14ac:dyDescent="0.2">
      <c r="A42" s="22"/>
      <c r="B42" s="39"/>
      <c r="C42" s="1181" t="s">
        <v>587</v>
      </c>
      <c r="D42" s="1182"/>
      <c r="E42" s="1183"/>
      <c r="F42" s="36" t="s">
        <v>588</v>
      </c>
      <c r="G42" s="37" t="s">
        <v>525</v>
      </c>
      <c r="H42" s="37" t="s">
        <v>525</v>
      </c>
      <c r="I42" s="37" t="s">
        <v>525</v>
      </c>
      <c r="J42" s="38" t="s">
        <v>525</v>
      </c>
      <c r="K42" s="22"/>
      <c r="L42" s="22"/>
      <c r="M42" s="22"/>
      <c r="N42" s="22"/>
      <c r="O42" s="22"/>
      <c r="P42" s="22"/>
    </row>
    <row r="43" spans="1:16" ht="39" customHeight="1" thickBot="1" x14ac:dyDescent="0.25">
      <c r="A43" s="22"/>
      <c r="B43" s="40"/>
      <c r="C43" s="1184" t="s">
        <v>589</v>
      </c>
      <c r="D43" s="1185"/>
      <c r="E43" s="1186"/>
      <c r="F43" s="41">
        <v>0.01</v>
      </c>
      <c r="G43" s="42">
        <v>0.02</v>
      </c>
      <c r="H43" s="42">
        <v>0.01</v>
      </c>
      <c r="I43" s="42">
        <v>0.01</v>
      </c>
      <c r="J43" s="43">
        <v>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7rd/226PYmlEzXjXtxUNb3lzEOYOrfP3eONKrNsmISiT5CtjgbsgP4UYWQb31brK1puhGGF5AERwbKTlSeaCOw==" saltValue="Bf95Tni/twIAGaOs9lgN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189" t="s">
        <v>11</v>
      </c>
      <c r="C45" s="1190"/>
      <c r="D45" s="58"/>
      <c r="E45" s="1195" t="s">
        <v>12</v>
      </c>
      <c r="F45" s="1195"/>
      <c r="G45" s="1195"/>
      <c r="H45" s="1195"/>
      <c r="I45" s="1195"/>
      <c r="J45" s="1196"/>
      <c r="K45" s="59">
        <v>2646</v>
      </c>
      <c r="L45" s="60">
        <v>2874</v>
      </c>
      <c r="M45" s="60">
        <v>2493</v>
      </c>
      <c r="N45" s="60">
        <v>2647</v>
      </c>
      <c r="O45" s="61">
        <v>2495</v>
      </c>
      <c r="P45" s="48"/>
      <c r="Q45" s="48"/>
      <c r="R45" s="48"/>
      <c r="S45" s="48"/>
      <c r="T45" s="48"/>
      <c r="U45" s="48"/>
    </row>
    <row r="46" spans="1:21" ht="30.75" customHeight="1" x14ac:dyDescent="0.2">
      <c r="A46" s="48"/>
      <c r="B46" s="1191"/>
      <c r="C46" s="1192"/>
      <c r="D46" s="62"/>
      <c r="E46" s="1197" t="s">
        <v>13</v>
      </c>
      <c r="F46" s="1197"/>
      <c r="G46" s="1197"/>
      <c r="H46" s="1197"/>
      <c r="I46" s="1197"/>
      <c r="J46" s="1198"/>
      <c r="K46" s="63" t="s">
        <v>525</v>
      </c>
      <c r="L46" s="64" t="s">
        <v>525</v>
      </c>
      <c r="M46" s="64" t="s">
        <v>525</v>
      </c>
      <c r="N46" s="64" t="s">
        <v>525</v>
      </c>
      <c r="O46" s="65" t="s">
        <v>525</v>
      </c>
      <c r="P46" s="48"/>
      <c r="Q46" s="48"/>
      <c r="R46" s="48"/>
      <c r="S46" s="48"/>
      <c r="T46" s="48"/>
      <c r="U46" s="48"/>
    </row>
    <row r="47" spans="1:21" ht="30.75" customHeight="1" x14ac:dyDescent="0.2">
      <c r="A47" s="48"/>
      <c r="B47" s="1191"/>
      <c r="C47" s="1192"/>
      <c r="D47" s="62"/>
      <c r="E47" s="1197" t="s">
        <v>14</v>
      </c>
      <c r="F47" s="1197"/>
      <c r="G47" s="1197"/>
      <c r="H47" s="1197"/>
      <c r="I47" s="1197"/>
      <c r="J47" s="1198"/>
      <c r="K47" s="63">
        <v>1</v>
      </c>
      <c r="L47" s="64">
        <v>1</v>
      </c>
      <c r="M47" s="64">
        <v>1</v>
      </c>
      <c r="N47" s="64">
        <v>1</v>
      </c>
      <c r="O47" s="65">
        <v>1</v>
      </c>
      <c r="P47" s="48"/>
      <c r="Q47" s="48"/>
      <c r="R47" s="48"/>
      <c r="S47" s="48"/>
      <c r="T47" s="48"/>
      <c r="U47" s="48"/>
    </row>
    <row r="48" spans="1:21" ht="30.75" customHeight="1" x14ac:dyDescent="0.2">
      <c r="A48" s="48"/>
      <c r="B48" s="1191"/>
      <c r="C48" s="1192"/>
      <c r="D48" s="62"/>
      <c r="E48" s="1197" t="s">
        <v>15</v>
      </c>
      <c r="F48" s="1197"/>
      <c r="G48" s="1197"/>
      <c r="H48" s="1197"/>
      <c r="I48" s="1197"/>
      <c r="J48" s="1198"/>
      <c r="K48" s="63">
        <v>583</v>
      </c>
      <c r="L48" s="64">
        <v>562</v>
      </c>
      <c r="M48" s="64">
        <v>497</v>
      </c>
      <c r="N48" s="64">
        <v>549</v>
      </c>
      <c r="O48" s="65">
        <v>544</v>
      </c>
      <c r="P48" s="48"/>
      <c r="Q48" s="48"/>
      <c r="R48" s="48"/>
      <c r="S48" s="48"/>
      <c r="T48" s="48"/>
      <c r="U48" s="48"/>
    </row>
    <row r="49" spans="1:21" ht="30.75" customHeight="1" x14ac:dyDescent="0.2">
      <c r="A49" s="48"/>
      <c r="B49" s="1191"/>
      <c r="C49" s="1192"/>
      <c r="D49" s="62"/>
      <c r="E49" s="1197" t="s">
        <v>16</v>
      </c>
      <c r="F49" s="1197"/>
      <c r="G49" s="1197"/>
      <c r="H49" s="1197"/>
      <c r="I49" s="1197"/>
      <c r="J49" s="1198"/>
      <c r="K49" s="63" t="s">
        <v>525</v>
      </c>
      <c r="L49" s="64" t="s">
        <v>525</v>
      </c>
      <c r="M49" s="64" t="s">
        <v>525</v>
      </c>
      <c r="N49" s="64" t="s">
        <v>525</v>
      </c>
      <c r="O49" s="65">
        <v>49</v>
      </c>
      <c r="P49" s="48"/>
      <c r="Q49" s="48"/>
      <c r="R49" s="48"/>
      <c r="S49" s="48"/>
      <c r="T49" s="48"/>
      <c r="U49" s="48"/>
    </row>
    <row r="50" spans="1:21" ht="30.75" customHeight="1" x14ac:dyDescent="0.2">
      <c r="A50" s="48"/>
      <c r="B50" s="1191"/>
      <c r="C50" s="1192"/>
      <c r="D50" s="62"/>
      <c r="E50" s="1197" t="s">
        <v>17</v>
      </c>
      <c r="F50" s="1197"/>
      <c r="G50" s="1197"/>
      <c r="H50" s="1197"/>
      <c r="I50" s="1197"/>
      <c r="J50" s="1198"/>
      <c r="K50" s="63">
        <v>67</v>
      </c>
      <c r="L50" s="64">
        <v>70</v>
      </c>
      <c r="M50" s="64">
        <v>74</v>
      </c>
      <c r="N50" s="64">
        <v>68</v>
      </c>
      <c r="O50" s="65" t="s">
        <v>525</v>
      </c>
      <c r="P50" s="48"/>
      <c r="Q50" s="48"/>
      <c r="R50" s="48"/>
      <c r="S50" s="48"/>
      <c r="T50" s="48"/>
      <c r="U50" s="48"/>
    </row>
    <row r="51" spans="1:21" ht="30.75" customHeight="1" x14ac:dyDescent="0.2">
      <c r="A51" s="48"/>
      <c r="B51" s="1193"/>
      <c r="C51" s="1194"/>
      <c r="D51" s="66"/>
      <c r="E51" s="1197" t="s">
        <v>18</v>
      </c>
      <c r="F51" s="1197"/>
      <c r="G51" s="1197"/>
      <c r="H51" s="1197"/>
      <c r="I51" s="1197"/>
      <c r="J51" s="1198"/>
      <c r="K51" s="63" t="s">
        <v>525</v>
      </c>
      <c r="L51" s="64" t="s">
        <v>525</v>
      </c>
      <c r="M51" s="64" t="s">
        <v>525</v>
      </c>
      <c r="N51" s="64" t="s">
        <v>525</v>
      </c>
      <c r="O51" s="65" t="s">
        <v>525</v>
      </c>
      <c r="P51" s="48"/>
      <c r="Q51" s="48"/>
      <c r="R51" s="48"/>
      <c r="S51" s="48"/>
      <c r="T51" s="48"/>
      <c r="U51" s="48"/>
    </row>
    <row r="52" spans="1:21" ht="30.75" customHeight="1" x14ac:dyDescent="0.2">
      <c r="A52" s="48"/>
      <c r="B52" s="1199" t="s">
        <v>19</v>
      </c>
      <c r="C52" s="1200"/>
      <c r="D52" s="66"/>
      <c r="E52" s="1197" t="s">
        <v>20</v>
      </c>
      <c r="F52" s="1197"/>
      <c r="G52" s="1197"/>
      <c r="H52" s="1197"/>
      <c r="I52" s="1197"/>
      <c r="J52" s="1198"/>
      <c r="K52" s="63">
        <v>2091</v>
      </c>
      <c r="L52" s="64">
        <v>2103</v>
      </c>
      <c r="M52" s="64">
        <v>2050</v>
      </c>
      <c r="N52" s="64">
        <v>2204</v>
      </c>
      <c r="O52" s="65">
        <v>2116</v>
      </c>
      <c r="P52" s="48"/>
      <c r="Q52" s="48"/>
      <c r="R52" s="48"/>
      <c r="S52" s="48"/>
      <c r="T52" s="48"/>
      <c r="U52" s="48"/>
    </row>
    <row r="53" spans="1:21" ht="30.75" customHeight="1" thickBot="1" x14ac:dyDescent="0.25">
      <c r="A53" s="48"/>
      <c r="B53" s="1201" t="s">
        <v>21</v>
      </c>
      <c r="C53" s="1202"/>
      <c r="D53" s="67"/>
      <c r="E53" s="1203" t="s">
        <v>22</v>
      </c>
      <c r="F53" s="1203"/>
      <c r="G53" s="1203"/>
      <c r="H53" s="1203"/>
      <c r="I53" s="1203"/>
      <c r="J53" s="1204"/>
      <c r="K53" s="68">
        <v>1206</v>
      </c>
      <c r="L53" s="69">
        <v>1404</v>
      </c>
      <c r="M53" s="69">
        <v>1015</v>
      </c>
      <c r="N53" s="69">
        <v>1061</v>
      </c>
      <c r="O53" s="70">
        <v>973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590</v>
      </c>
      <c r="P56" s="48"/>
      <c r="Q56" s="48"/>
      <c r="R56" s="48"/>
      <c r="S56" s="48"/>
      <c r="T56" s="48"/>
      <c r="U56" s="48"/>
    </row>
    <row r="57" spans="1:21" ht="31.5" customHeight="1" thickBot="1" x14ac:dyDescent="0.25">
      <c r="A57" s="48"/>
      <c r="B57" s="76"/>
      <c r="C57" s="77"/>
      <c r="D57" s="77"/>
      <c r="E57" s="78"/>
      <c r="F57" s="78"/>
      <c r="G57" s="78"/>
      <c r="H57" s="78"/>
      <c r="I57" s="78"/>
      <c r="J57" s="79" t="s">
        <v>2</v>
      </c>
      <c r="K57" s="80" t="s">
        <v>591</v>
      </c>
      <c r="L57" s="81" t="s">
        <v>592</v>
      </c>
      <c r="M57" s="81" t="s">
        <v>593</v>
      </c>
      <c r="N57" s="81" t="s">
        <v>594</v>
      </c>
      <c r="O57" s="82" t="s">
        <v>595</v>
      </c>
      <c r="P57" s="48"/>
      <c r="Q57" s="48"/>
      <c r="R57" s="48"/>
      <c r="S57" s="48"/>
      <c r="T57" s="48"/>
      <c r="U57" s="48"/>
    </row>
    <row r="58" spans="1:21" ht="31.5" customHeight="1" x14ac:dyDescent="0.2">
      <c r="B58" s="1205" t="s">
        <v>26</v>
      </c>
      <c r="C58" s="1206"/>
      <c r="D58" s="1211" t="s">
        <v>27</v>
      </c>
      <c r="E58" s="1212"/>
      <c r="F58" s="1212"/>
      <c r="G58" s="1212"/>
      <c r="H58" s="1212"/>
      <c r="I58" s="1212"/>
      <c r="J58" s="1213"/>
      <c r="K58" s="83" t="s">
        <v>606</v>
      </c>
      <c r="L58" s="84" t="s">
        <v>606</v>
      </c>
      <c r="M58" s="84" t="s">
        <v>606</v>
      </c>
      <c r="N58" s="84" t="s">
        <v>606</v>
      </c>
      <c r="O58" s="85" t="s">
        <v>606</v>
      </c>
    </row>
    <row r="59" spans="1:21" ht="31.5" customHeight="1" x14ac:dyDescent="0.2">
      <c r="B59" s="1207"/>
      <c r="C59" s="1208"/>
      <c r="D59" s="1214" t="s">
        <v>28</v>
      </c>
      <c r="E59" s="1215"/>
      <c r="F59" s="1215"/>
      <c r="G59" s="1215"/>
      <c r="H59" s="1215"/>
      <c r="I59" s="1215"/>
      <c r="J59" s="1216"/>
      <c r="K59" s="86" t="s">
        <v>606</v>
      </c>
      <c r="L59" s="87" t="s">
        <v>606</v>
      </c>
      <c r="M59" s="87" t="s">
        <v>606</v>
      </c>
      <c r="N59" s="87" t="s">
        <v>606</v>
      </c>
      <c r="O59" s="88" t="s">
        <v>606</v>
      </c>
    </row>
    <row r="60" spans="1:21" ht="31.5" customHeight="1" thickBot="1" x14ac:dyDescent="0.25">
      <c r="B60" s="1209"/>
      <c r="C60" s="1210"/>
      <c r="D60" s="1217" t="s">
        <v>29</v>
      </c>
      <c r="E60" s="1218"/>
      <c r="F60" s="1218"/>
      <c r="G60" s="1218"/>
      <c r="H60" s="1218"/>
      <c r="I60" s="1218"/>
      <c r="J60" s="1219"/>
      <c r="K60" s="89">
        <v>8</v>
      </c>
      <c r="L60" s="90">
        <v>8</v>
      </c>
      <c r="M60" s="90">
        <v>9</v>
      </c>
      <c r="N60" s="90">
        <v>10</v>
      </c>
      <c r="O60" s="91">
        <v>11</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PmXsUGFi4T/noPsESRgYrPc1+ExcxIbdtORKgFirXrc1iQGiVlwCciv+ohlXnlmtZtquW+TjIVvil8TZtIn/A==" saltValue="A3os6Iya74OzdKSl69Fd5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verticalDpi="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567</v>
      </c>
      <c r="J40" s="103" t="s">
        <v>568</v>
      </c>
      <c r="K40" s="103" t="s">
        <v>569</v>
      </c>
      <c r="L40" s="103" t="s">
        <v>570</v>
      </c>
      <c r="M40" s="104" t="s">
        <v>571</v>
      </c>
    </row>
    <row r="41" spans="2:13" ht="27.75" customHeight="1" x14ac:dyDescent="0.2">
      <c r="B41" s="1220" t="s">
        <v>32</v>
      </c>
      <c r="C41" s="1221"/>
      <c r="D41" s="105"/>
      <c r="E41" s="1226" t="s">
        <v>33</v>
      </c>
      <c r="F41" s="1226"/>
      <c r="G41" s="1226"/>
      <c r="H41" s="1227"/>
      <c r="I41" s="355">
        <v>25206</v>
      </c>
      <c r="J41" s="356">
        <v>24516</v>
      </c>
      <c r="K41" s="356">
        <v>24316</v>
      </c>
      <c r="L41" s="356">
        <v>23423</v>
      </c>
      <c r="M41" s="357">
        <v>22939</v>
      </c>
    </row>
    <row r="42" spans="2:13" ht="27.75" customHeight="1" x14ac:dyDescent="0.2">
      <c r="B42" s="1222"/>
      <c r="C42" s="1223"/>
      <c r="D42" s="106"/>
      <c r="E42" s="1228" t="s">
        <v>34</v>
      </c>
      <c r="F42" s="1228"/>
      <c r="G42" s="1228"/>
      <c r="H42" s="1229"/>
      <c r="I42" s="358" t="s">
        <v>525</v>
      </c>
      <c r="J42" s="359" t="s">
        <v>525</v>
      </c>
      <c r="K42" s="359" t="s">
        <v>525</v>
      </c>
      <c r="L42" s="359" t="s">
        <v>525</v>
      </c>
      <c r="M42" s="360" t="s">
        <v>525</v>
      </c>
    </row>
    <row r="43" spans="2:13" ht="27.75" customHeight="1" x14ac:dyDescent="0.2">
      <c r="B43" s="1222"/>
      <c r="C43" s="1223"/>
      <c r="D43" s="106"/>
      <c r="E43" s="1228" t="s">
        <v>35</v>
      </c>
      <c r="F43" s="1228"/>
      <c r="G43" s="1228"/>
      <c r="H43" s="1229"/>
      <c r="I43" s="358">
        <v>6318</v>
      </c>
      <c r="J43" s="359">
        <v>6621</v>
      </c>
      <c r="K43" s="359">
        <v>5546</v>
      </c>
      <c r="L43" s="359">
        <v>5033</v>
      </c>
      <c r="M43" s="360">
        <v>4625</v>
      </c>
    </row>
    <row r="44" spans="2:13" ht="27.75" customHeight="1" x14ac:dyDescent="0.2">
      <c r="B44" s="1222"/>
      <c r="C44" s="1223"/>
      <c r="D44" s="106"/>
      <c r="E44" s="1228" t="s">
        <v>36</v>
      </c>
      <c r="F44" s="1228"/>
      <c r="G44" s="1228"/>
      <c r="H44" s="1229"/>
      <c r="I44" s="358">
        <v>340</v>
      </c>
      <c r="J44" s="359">
        <v>267</v>
      </c>
      <c r="K44" s="359">
        <v>195</v>
      </c>
      <c r="L44" s="359">
        <v>249</v>
      </c>
      <c r="M44" s="360">
        <v>240</v>
      </c>
    </row>
    <row r="45" spans="2:13" ht="27.75" customHeight="1" x14ac:dyDescent="0.2">
      <c r="B45" s="1222"/>
      <c r="C45" s="1223"/>
      <c r="D45" s="106"/>
      <c r="E45" s="1228" t="s">
        <v>37</v>
      </c>
      <c r="F45" s="1228"/>
      <c r="G45" s="1228"/>
      <c r="H45" s="1229"/>
      <c r="I45" s="358">
        <v>4046</v>
      </c>
      <c r="J45" s="359">
        <v>3810</v>
      </c>
      <c r="K45" s="359">
        <v>3595</v>
      </c>
      <c r="L45" s="359">
        <v>3560</v>
      </c>
      <c r="M45" s="360">
        <v>3439</v>
      </c>
    </row>
    <row r="46" spans="2:13" ht="27.75" customHeight="1" x14ac:dyDescent="0.2">
      <c r="B46" s="1222"/>
      <c r="C46" s="1223"/>
      <c r="D46" s="107"/>
      <c r="E46" s="1228" t="s">
        <v>38</v>
      </c>
      <c r="F46" s="1228"/>
      <c r="G46" s="1228"/>
      <c r="H46" s="1229"/>
      <c r="I46" s="358" t="s">
        <v>525</v>
      </c>
      <c r="J46" s="359" t="s">
        <v>525</v>
      </c>
      <c r="K46" s="359" t="s">
        <v>525</v>
      </c>
      <c r="L46" s="359" t="s">
        <v>525</v>
      </c>
      <c r="M46" s="360" t="s">
        <v>525</v>
      </c>
    </row>
    <row r="47" spans="2:13" ht="27.75" customHeight="1" x14ac:dyDescent="0.2">
      <c r="B47" s="1222"/>
      <c r="C47" s="1223"/>
      <c r="D47" s="108"/>
      <c r="E47" s="1230" t="s">
        <v>39</v>
      </c>
      <c r="F47" s="1231"/>
      <c r="G47" s="1231"/>
      <c r="H47" s="1232"/>
      <c r="I47" s="358" t="s">
        <v>525</v>
      </c>
      <c r="J47" s="359" t="s">
        <v>525</v>
      </c>
      <c r="K47" s="359" t="s">
        <v>525</v>
      </c>
      <c r="L47" s="359" t="s">
        <v>525</v>
      </c>
      <c r="M47" s="360" t="s">
        <v>525</v>
      </c>
    </row>
    <row r="48" spans="2:13" ht="27.75" customHeight="1" x14ac:dyDescent="0.2">
      <c r="B48" s="1222"/>
      <c r="C48" s="1223"/>
      <c r="D48" s="106"/>
      <c r="E48" s="1228" t="s">
        <v>40</v>
      </c>
      <c r="F48" s="1228"/>
      <c r="G48" s="1228"/>
      <c r="H48" s="1229"/>
      <c r="I48" s="358" t="s">
        <v>525</v>
      </c>
      <c r="J48" s="359" t="s">
        <v>525</v>
      </c>
      <c r="K48" s="359" t="s">
        <v>525</v>
      </c>
      <c r="L48" s="359" t="s">
        <v>525</v>
      </c>
      <c r="M48" s="360" t="s">
        <v>525</v>
      </c>
    </row>
    <row r="49" spans="2:13" ht="27.75" customHeight="1" x14ac:dyDescent="0.2">
      <c r="B49" s="1224"/>
      <c r="C49" s="1225"/>
      <c r="D49" s="106"/>
      <c r="E49" s="1228" t="s">
        <v>41</v>
      </c>
      <c r="F49" s="1228"/>
      <c r="G49" s="1228"/>
      <c r="H49" s="1229"/>
      <c r="I49" s="358" t="s">
        <v>525</v>
      </c>
      <c r="J49" s="359" t="s">
        <v>525</v>
      </c>
      <c r="K49" s="359" t="s">
        <v>525</v>
      </c>
      <c r="L49" s="359" t="s">
        <v>525</v>
      </c>
      <c r="M49" s="360" t="s">
        <v>525</v>
      </c>
    </row>
    <row r="50" spans="2:13" ht="27.75" customHeight="1" x14ac:dyDescent="0.2">
      <c r="B50" s="1233" t="s">
        <v>42</v>
      </c>
      <c r="C50" s="1234"/>
      <c r="D50" s="109"/>
      <c r="E50" s="1228" t="s">
        <v>43</v>
      </c>
      <c r="F50" s="1228"/>
      <c r="G50" s="1228"/>
      <c r="H50" s="1229"/>
      <c r="I50" s="358">
        <v>3366</v>
      </c>
      <c r="J50" s="359">
        <v>3168</v>
      </c>
      <c r="K50" s="359">
        <v>3361</v>
      </c>
      <c r="L50" s="359">
        <v>4042</v>
      </c>
      <c r="M50" s="360">
        <v>4293</v>
      </c>
    </row>
    <row r="51" spans="2:13" ht="27.75" customHeight="1" x14ac:dyDescent="0.2">
      <c r="B51" s="1222"/>
      <c r="C51" s="1223"/>
      <c r="D51" s="106"/>
      <c r="E51" s="1228" t="s">
        <v>44</v>
      </c>
      <c r="F51" s="1228"/>
      <c r="G51" s="1228"/>
      <c r="H51" s="1229"/>
      <c r="I51" s="358">
        <v>181</v>
      </c>
      <c r="J51" s="359">
        <v>134</v>
      </c>
      <c r="K51" s="359">
        <v>96</v>
      </c>
      <c r="L51" s="359">
        <v>64</v>
      </c>
      <c r="M51" s="360">
        <v>44</v>
      </c>
    </row>
    <row r="52" spans="2:13" ht="27.75" customHeight="1" x14ac:dyDescent="0.2">
      <c r="B52" s="1224"/>
      <c r="C52" s="1225"/>
      <c r="D52" s="106"/>
      <c r="E52" s="1228" t="s">
        <v>45</v>
      </c>
      <c r="F52" s="1228"/>
      <c r="G52" s="1228"/>
      <c r="H52" s="1229"/>
      <c r="I52" s="358">
        <v>21320</v>
      </c>
      <c r="J52" s="359">
        <v>20842</v>
      </c>
      <c r="K52" s="359">
        <v>20272</v>
      </c>
      <c r="L52" s="359">
        <v>20019</v>
      </c>
      <c r="M52" s="360">
        <v>19325</v>
      </c>
    </row>
    <row r="53" spans="2:13" ht="27.75" customHeight="1" thickBot="1" x14ac:dyDescent="0.25">
      <c r="B53" s="1235" t="s">
        <v>46</v>
      </c>
      <c r="C53" s="1236"/>
      <c r="D53" s="110"/>
      <c r="E53" s="1237" t="s">
        <v>47</v>
      </c>
      <c r="F53" s="1237"/>
      <c r="G53" s="1237"/>
      <c r="H53" s="1238"/>
      <c r="I53" s="361">
        <v>11042</v>
      </c>
      <c r="J53" s="362">
        <v>11071</v>
      </c>
      <c r="K53" s="362">
        <v>9923</v>
      </c>
      <c r="L53" s="362">
        <v>8140</v>
      </c>
      <c r="M53" s="363">
        <v>7581</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D0LRHIE+5lXIXo9OMP7B6xRCe3jrasmPVXuyGiyllgJTvRhLvylhfSFCelEgBHoeEQYFxeSOLqtMSRrOmecuuA==" saltValue="Puiwnf6YEIIRLDIwJPk6+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569</v>
      </c>
      <c r="G54" s="119" t="s">
        <v>570</v>
      </c>
      <c r="H54" s="120" t="s">
        <v>571</v>
      </c>
    </row>
    <row r="55" spans="2:8" ht="52.5" customHeight="1" x14ac:dyDescent="0.2">
      <c r="B55" s="121"/>
      <c r="C55" s="1247" t="s">
        <v>50</v>
      </c>
      <c r="D55" s="1247"/>
      <c r="E55" s="1248"/>
      <c r="F55" s="122">
        <v>1682</v>
      </c>
      <c r="G55" s="122">
        <v>2028</v>
      </c>
      <c r="H55" s="123">
        <v>2033</v>
      </c>
    </row>
    <row r="56" spans="2:8" ht="52.5" customHeight="1" x14ac:dyDescent="0.2">
      <c r="B56" s="124"/>
      <c r="C56" s="1249" t="s">
        <v>51</v>
      </c>
      <c r="D56" s="1249"/>
      <c r="E56" s="1250"/>
      <c r="F56" s="125">
        <v>112</v>
      </c>
      <c r="G56" s="125">
        <v>111</v>
      </c>
      <c r="H56" s="126">
        <v>110</v>
      </c>
    </row>
    <row r="57" spans="2:8" ht="53.25" customHeight="1" x14ac:dyDescent="0.2">
      <c r="B57" s="124"/>
      <c r="C57" s="1251" t="s">
        <v>52</v>
      </c>
      <c r="D57" s="1251"/>
      <c r="E57" s="1252"/>
      <c r="F57" s="127">
        <v>2339</v>
      </c>
      <c r="G57" s="127">
        <v>2590</v>
      </c>
      <c r="H57" s="128">
        <v>2637</v>
      </c>
    </row>
    <row r="58" spans="2:8" ht="45.75" customHeight="1" x14ac:dyDescent="0.2">
      <c r="B58" s="129"/>
      <c r="C58" s="1239" t="s">
        <v>607</v>
      </c>
      <c r="D58" s="1240"/>
      <c r="E58" s="1241"/>
      <c r="F58" s="130">
        <v>1803</v>
      </c>
      <c r="G58" s="130">
        <v>1802</v>
      </c>
      <c r="H58" s="131">
        <v>1745</v>
      </c>
    </row>
    <row r="59" spans="2:8" ht="45.75" customHeight="1" x14ac:dyDescent="0.2">
      <c r="B59" s="129"/>
      <c r="C59" s="1239" t="s">
        <v>608</v>
      </c>
      <c r="D59" s="1240"/>
      <c r="E59" s="1241"/>
      <c r="F59" s="130">
        <v>409</v>
      </c>
      <c r="G59" s="130">
        <v>651</v>
      </c>
      <c r="H59" s="131">
        <v>746</v>
      </c>
    </row>
    <row r="60" spans="2:8" ht="45.75" customHeight="1" x14ac:dyDescent="0.2">
      <c r="B60" s="129"/>
      <c r="C60" s="1239" t="s">
        <v>609</v>
      </c>
      <c r="D60" s="1240"/>
      <c r="E60" s="1241"/>
      <c r="F60" s="130">
        <v>40</v>
      </c>
      <c r="G60" s="130">
        <v>44</v>
      </c>
      <c r="H60" s="131">
        <v>59</v>
      </c>
    </row>
    <row r="61" spans="2:8" ht="45.75" customHeight="1" x14ac:dyDescent="0.2">
      <c r="B61" s="129"/>
      <c r="C61" s="1239" t="s">
        <v>610</v>
      </c>
      <c r="D61" s="1240"/>
      <c r="E61" s="1241"/>
      <c r="F61" s="130">
        <v>33</v>
      </c>
      <c r="G61" s="130">
        <v>33</v>
      </c>
      <c r="H61" s="131">
        <v>34</v>
      </c>
    </row>
    <row r="62" spans="2:8" ht="45.75" customHeight="1" thickBot="1" x14ac:dyDescent="0.25">
      <c r="B62" s="132"/>
      <c r="C62" s="1242" t="s">
        <v>611</v>
      </c>
      <c r="D62" s="1243"/>
      <c r="E62" s="1244"/>
      <c r="F62" s="133">
        <v>19</v>
      </c>
      <c r="G62" s="133">
        <v>23</v>
      </c>
      <c r="H62" s="134">
        <v>15</v>
      </c>
    </row>
    <row r="63" spans="2:8" ht="52.5" customHeight="1" thickBot="1" x14ac:dyDescent="0.25">
      <c r="B63" s="135"/>
      <c r="C63" s="1245" t="s">
        <v>53</v>
      </c>
      <c r="D63" s="1245"/>
      <c r="E63" s="1246"/>
      <c r="F63" s="136">
        <v>4133</v>
      </c>
      <c r="G63" s="136">
        <v>4728</v>
      </c>
      <c r="H63" s="137">
        <v>4779</v>
      </c>
    </row>
    <row r="64" spans="2:8" ht="13.2" x14ac:dyDescent="0.2"/>
  </sheetData>
  <sheetProtection algorithmName="SHA-512" hashValue="UQmR27L8Yw1+54fwGn0NweuhfBpN8ZNvx5KEKbQFjAyRJGYVcMs2SrySwMSvjbN+v7S5IedxJoN/Zxhcv7G8fg==" saltValue="81JmJbDkPuXhaJnNiI9K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workbookViewId="0">
      <selection activeCell="AF20" sqref="AF20"/>
    </sheetView>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612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613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1" t="s">
        <v>614</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3.2" x14ac:dyDescent="0.2">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3.2" x14ac:dyDescent="0.2">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3.2" x14ac:dyDescent="0.2">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3.2" x14ac:dyDescent="0.2">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615</v>
      </c>
    </row>
    <row r="50" spans="1:109" ht="13.2" x14ac:dyDescent="0.2">
      <c r="B50" s="372"/>
      <c r="G50" s="1253"/>
      <c r="H50" s="1253"/>
      <c r="I50" s="1253"/>
      <c r="J50" s="1253"/>
      <c r="K50" s="382"/>
      <c r="L50" s="382"/>
      <c r="M50" s="383"/>
      <c r="N50" s="383"/>
      <c r="AN50" s="1272"/>
      <c r="AO50" s="1273"/>
      <c r="AP50" s="1273"/>
      <c r="AQ50" s="1273"/>
      <c r="AR50" s="1273"/>
      <c r="AS50" s="1273"/>
      <c r="AT50" s="1273"/>
      <c r="AU50" s="1273"/>
      <c r="AV50" s="1273"/>
      <c r="AW50" s="1273"/>
      <c r="AX50" s="1273"/>
      <c r="AY50" s="1273"/>
      <c r="AZ50" s="1273"/>
      <c r="BA50" s="1273"/>
      <c r="BB50" s="1273"/>
      <c r="BC50" s="1273"/>
      <c r="BD50" s="1273"/>
      <c r="BE50" s="1273"/>
      <c r="BF50" s="1273"/>
      <c r="BG50" s="1273"/>
      <c r="BH50" s="1273"/>
      <c r="BI50" s="1273"/>
      <c r="BJ50" s="1273"/>
      <c r="BK50" s="1273"/>
      <c r="BL50" s="1273"/>
      <c r="BM50" s="1273"/>
      <c r="BN50" s="1273"/>
      <c r="BO50" s="1274"/>
      <c r="BP50" s="1259" t="s">
        <v>567</v>
      </c>
      <c r="BQ50" s="1259"/>
      <c r="BR50" s="1259"/>
      <c r="BS50" s="1259"/>
      <c r="BT50" s="1259"/>
      <c r="BU50" s="1259"/>
      <c r="BV50" s="1259"/>
      <c r="BW50" s="1259"/>
      <c r="BX50" s="1259" t="s">
        <v>568</v>
      </c>
      <c r="BY50" s="1259"/>
      <c r="BZ50" s="1259"/>
      <c r="CA50" s="1259"/>
      <c r="CB50" s="1259"/>
      <c r="CC50" s="1259"/>
      <c r="CD50" s="1259"/>
      <c r="CE50" s="1259"/>
      <c r="CF50" s="1259" t="s">
        <v>569</v>
      </c>
      <c r="CG50" s="1259"/>
      <c r="CH50" s="1259"/>
      <c r="CI50" s="1259"/>
      <c r="CJ50" s="1259"/>
      <c r="CK50" s="1259"/>
      <c r="CL50" s="1259"/>
      <c r="CM50" s="1259"/>
      <c r="CN50" s="1259" t="s">
        <v>570</v>
      </c>
      <c r="CO50" s="1259"/>
      <c r="CP50" s="1259"/>
      <c r="CQ50" s="1259"/>
      <c r="CR50" s="1259"/>
      <c r="CS50" s="1259"/>
      <c r="CT50" s="1259"/>
      <c r="CU50" s="1259"/>
      <c r="CV50" s="1259" t="s">
        <v>571</v>
      </c>
      <c r="CW50" s="1259"/>
      <c r="CX50" s="1259"/>
      <c r="CY50" s="1259"/>
      <c r="CZ50" s="1259"/>
      <c r="DA50" s="1259"/>
      <c r="DB50" s="1259"/>
      <c r="DC50" s="1259"/>
    </row>
    <row r="51" spans="1:109" ht="13.5" customHeight="1" x14ac:dyDescent="0.2">
      <c r="B51" s="372"/>
      <c r="G51" s="1271"/>
      <c r="H51" s="1271"/>
      <c r="I51" s="1275"/>
      <c r="J51" s="1275"/>
      <c r="K51" s="1260"/>
      <c r="L51" s="1260"/>
      <c r="M51" s="1260"/>
      <c r="N51" s="1260"/>
      <c r="AM51" s="381"/>
      <c r="AN51" s="1258" t="s">
        <v>616</v>
      </c>
      <c r="AO51" s="1258"/>
      <c r="AP51" s="1258"/>
      <c r="AQ51" s="1258"/>
      <c r="AR51" s="1258"/>
      <c r="AS51" s="1258"/>
      <c r="AT51" s="1258"/>
      <c r="AU51" s="1258"/>
      <c r="AV51" s="1258"/>
      <c r="AW51" s="1258"/>
      <c r="AX51" s="1258"/>
      <c r="AY51" s="1258"/>
      <c r="AZ51" s="1258"/>
      <c r="BA51" s="1258"/>
      <c r="BB51" s="1258" t="s">
        <v>617</v>
      </c>
      <c r="BC51" s="1258"/>
      <c r="BD51" s="1258"/>
      <c r="BE51" s="1258"/>
      <c r="BF51" s="1258"/>
      <c r="BG51" s="1258"/>
      <c r="BH51" s="1258"/>
      <c r="BI51" s="1258"/>
      <c r="BJ51" s="1258"/>
      <c r="BK51" s="1258"/>
      <c r="BL51" s="1258"/>
      <c r="BM51" s="1258"/>
      <c r="BN51" s="1258"/>
      <c r="BO51" s="1258"/>
      <c r="BP51" s="1255">
        <v>123.1</v>
      </c>
      <c r="BQ51" s="1255"/>
      <c r="BR51" s="1255"/>
      <c r="BS51" s="1255"/>
      <c r="BT51" s="1255"/>
      <c r="BU51" s="1255"/>
      <c r="BV51" s="1255"/>
      <c r="BW51" s="1255"/>
      <c r="BX51" s="1270"/>
      <c r="BY51" s="1255"/>
      <c r="BZ51" s="1255"/>
      <c r="CA51" s="1255"/>
      <c r="CB51" s="1255"/>
      <c r="CC51" s="1255"/>
      <c r="CD51" s="1255"/>
      <c r="CE51" s="1255"/>
      <c r="CF51" s="1270"/>
      <c r="CG51" s="1255"/>
      <c r="CH51" s="1255"/>
      <c r="CI51" s="1255"/>
      <c r="CJ51" s="1255"/>
      <c r="CK51" s="1255"/>
      <c r="CL51" s="1255"/>
      <c r="CM51" s="1255"/>
      <c r="CN51" s="1255">
        <v>86.1</v>
      </c>
      <c r="CO51" s="1255"/>
      <c r="CP51" s="1255"/>
      <c r="CQ51" s="1255"/>
      <c r="CR51" s="1255"/>
      <c r="CS51" s="1255"/>
      <c r="CT51" s="1255"/>
      <c r="CU51" s="1255"/>
      <c r="CV51" s="1255">
        <v>84.2</v>
      </c>
      <c r="CW51" s="1255"/>
      <c r="CX51" s="1255"/>
      <c r="CY51" s="1255"/>
      <c r="CZ51" s="1255"/>
      <c r="DA51" s="1255"/>
      <c r="DB51" s="1255"/>
      <c r="DC51" s="1255"/>
    </row>
    <row r="52" spans="1:109" ht="13.2" x14ac:dyDescent="0.2">
      <c r="B52" s="372"/>
      <c r="G52" s="1271"/>
      <c r="H52" s="1271"/>
      <c r="I52" s="1275"/>
      <c r="J52" s="1275"/>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380"/>
      <c r="B53" s="372"/>
      <c r="G53" s="1271"/>
      <c r="H53" s="1271"/>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618</v>
      </c>
      <c r="BC53" s="1258"/>
      <c r="BD53" s="1258"/>
      <c r="BE53" s="1258"/>
      <c r="BF53" s="1258"/>
      <c r="BG53" s="1258"/>
      <c r="BH53" s="1258"/>
      <c r="BI53" s="1258"/>
      <c r="BJ53" s="1258"/>
      <c r="BK53" s="1258"/>
      <c r="BL53" s="1258"/>
      <c r="BM53" s="1258"/>
      <c r="BN53" s="1258"/>
      <c r="BO53" s="1258"/>
      <c r="BP53" s="1255">
        <v>69.900000000000006</v>
      </c>
      <c r="BQ53" s="1255"/>
      <c r="BR53" s="1255"/>
      <c r="BS53" s="1255"/>
      <c r="BT53" s="1255"/>
      <c r="BU53" s="1255"/>
      <c r="BV53" s="1255"/>
      <c r="BW53" s="1255"/>
      <c r="BX53" s="1270"/>
      <c r="BY53" s="1255"/>
      <c r="BZ53" s="1255"/>
      <c r="CA53" s="1255"/>
      <c r="CB53" s="1255"/>
      <c r="CC53" s="1255"/>
      <c r="CD53" s="1255"/>
      <c r="CE53" s="1255"/>
      <c r="CF53" s="1270"/>
      <c r="CG53" s="1255"/>
      <c r="CH53" s="1255"/>
      <c r="CI53" s="1255"/>
      <c r="CJ53" s="1255"/>
      <c r="CK53" s="1255"/>
      <c r="CL53" s="1255"/>
      <c r="CM53" s="1255"/>
      <c r="CN53" s="1255">
        <v>76.599999999999994</v>
      </c>
      <c r="CO53" s="1255"/>
      <c r="CP53" s="1255"/>
      <c r="CQ53" s="1255"/>
      <c r="CR53" s="1255"/>
      <c r="CS53" s="1255"/>
      <c r="CT53" s="1255"/>
      <c r="CU53" s="1255"/>
      <c r="CV53" s="1255">
        <v>77.7</v>
      </c>
      <c r="CW53" s="1255"/>
      <c r="CX53" s="1255"/>
      <c r="CY53" s="1255"/>
      <c r="CZ53" s="1255"/>
      <c r="DA53" s="1255"/>
      <c r="DB53" s="1255"/>
      <c r="DC53" s="1255"/>
    </row>
    <row r="54" spans="1:109" ht="13.2" x14ac:dyDescent="0.2">
      <c r="A54" s="380"/>
      <c r="B54" s="372"/>
      <c r="G54" s="1271"/>
      <c r="H54" s="1271"/>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380"/>
      <c r="B55" s="372"/>
      <c r="G55" s="1253"/>
      <c r="H55" s="1253"/>
      <c r="I55" s="1253"/>
      <c r="J55" s="1253"/>
      <c r="K55" s="1260"/>
      <c r="L55" s="1260"/>
      <c r="M55" s="1260"/>
      <c r="N55" s="1260"/>
      <c r="AN55" s="1259" t="s">
        <v>619</v>
      </c>
      <c r="AO55" s="1259"/>
      <c r="AP55" s="1259"/>
      <c r="AQ55" s="1259"/>
      <c r="AR55" s="1259"/>
      <c r="AS55" s="1259"/>
      <c r="AT55" s="1259"/>
      <c r="AU55" s="1259"/>
      <c r="AV55" s="1259"/>
      <c r="AW55" s="1259"/>
      <c r="AX55" s="1259"/>
      <c r="AY55" s="1259"/>
      <c r="AZ55" s="1259"/>
      <c r="BA55" s="1259"/>
      <c r="BB55" s="1258" t="s">
        <v>617</v>
      </c>
      <c r="BC55" s="1258"/>
      <c r="BD55" s="1258"/>
      <c r="BE55" s="1258"/>
      <c r="BF55" s="1258"/>
      <c r="BG55" s="1258"/>
      <c r="BH55" s="1258"/>
      <c r="BI55" s="1258"/>
      <c r="BJ55" s="1258"/>
      <c r="BK55" s="1258"/>
      <c r="BL55" s="1258"/>
      <c r="BM55" s="1258"/>
      <c r="BN55" s="1258"/>
      <c r="BO55" s="1258"/>
      <c r="BP55" s="1255">
        <v>48</v>
      </c>
      <c r="BQ55" s="1255"/>
      <c r="BR55" s="1255"/>
      <c r="BS55" s="1255"/>
      <c r="BT55" s="1255"/>
      <c r="BU55" s="1255"/>
      <c r="BV55" s="1255"/>
      <c r="BW55" s="1255"/>
      <c r="BX55" s="1270"/>
      <c r="BY55" s="1255"/>
      <c r="BZ55" s="1255"/>
      <c r="CA55" s="1255"/>
      <c r="CB55" s="1255"/>
      <c r="CC55" s="1255"/>
      <c r="CD55" s="1255"/>
      <c r="CE55" s="1255"/>
      <c r="CF55" s="1270"/>
      <c r="CG55" s="1255"/>
      <c r="CH55" s="1255"/>
      <c r="CI55" s="1255"/>
      <c r="CJ55" s="1255"/>
      <c r="CK55" s="1255"/>
      <c r="CL55" s="1255"/>
      <c r="CM55" s="1255"/>
      <c r="CN55" s="1255">
        <v>25.2</v>
      </c>
      <c r="CO55" s="1255"/>
      <c r="CP55" s="1255"/>
      <c r="CQ55" s="1255"/>
      <c r="CR55" s="1255"/>
      <c r="CS55" s="1255"/>
      <c r="CT55" s="1255"/>
      <c r="CU55" s="1255"/>
      <c r="CV55" s="1255">
        <v>15.7</v>
      </c>
      <c r="CW55" s="1255"/>
      <c r="CX55" s="1255"/>
      <c r="CY55" s="1255"/>
      <c r="CZ55" s="1255"/>
      <c r="DA55" s="1255"/>
      <c r="DB55" s="1255"/>
      <c r="DC55" s="1255"/>
    </row>
    <row r="56" spans="1:109" ht="13.2" x14ac:dyDescent="0.2">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ht="13.2" x14ac:dyDescent="0.2">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618</v>
      </c>
      <c r="BC57" s="1258"/>
      <c r="BD57" s="1258"/>
      <c r="BE57" s="1258"/>
      <c r="BF57" s="1258"/>
      <c r="BG57" s="1258"/>
      <c r="BH57" s="1258"/>
      <c r="BI57" s="1258"/>
      <c r="BJ57" s="1258"/>
      <c r="BK57" s="1258"/>
      <c r="BL57" s="1258"/>
      <c r="BM57" s="1258"/>
      <c r="BN57" s="1258"/>
      <c r="BO57" s="1258"/>
      <c r="BP57" s="1255">
        <v>60.8</v>
      </c>
      <c r="BQ57" s="1255"/>
      <c r="BR57" s="1255"/>
      <c r="BS57" s="1255"/>
      <c r="BT57" s="1255"/>
      <c r="BU57" s="1255"/>
      <c r="BV57" s="1255"/>
      <c r="BW57" s="1255"/>
      <c r="BX57" s="1270"/>
      <c r="BY57" s="1255"/>
      <c r="BZ57" s="1255"/>
      <c r="CA57" s="1255"/>
      <c r="CB57" s="1255"/>
      <c r="CC57" s="1255"/>
      <c r="CD57" s="1255"/>
      <c r="CE57" s="1255"/>
      <c r="CF57" s="1270"/>
      <c r="CG57" s="1255"/>
      <c r="CH57" s="1255"/>
      <c r="CI57" s="1255"/>
      <c r="CJ57" s="1255"/>
      <c r="CK57" s="1255"/>
      <c r="CL57" s="1255"/>
      <c r="CM57" s="1255"/>
      <c r="CN57" s="1255">
        <v>62.5</v>
      </c>
      <c r="CO57" s="1255"/>
      <c r="CP57" s="1255"/>
      <c r="CQ57" s="1255"/>
      <c r="CR57" s="1255"/>
      <c r="CS57" s="1255"/>
      <c r="CT57" s="1255"/>
      <c r="CU57" s="1255"/>
      <c r="CV57" s="1255">
        <v>65</v>
      </c>
      <c r="CW57" s="1255"/>
      <c r="CX57" s="1255"/>
      <c r="CY57" s="1255"/>
      <c r="CZ57" s="1255"/>
      <c r="DA57" s="1255"/>
      <c r="DB57" s="1255"/>
      <c r="DC57" s="1255"/>
      <c r="DD57" s="385"/>
      <c r="DE57" s="384"/>
    </row>
    <row r="58" spans="1:109" s="380" customFormat="1" ht="13.2" x14ac:dyDescent="0.2">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620</v>
      </c>
    </row>
    <row r="64" spans="1:109" ht="13.2" x14ac:dyDescent="0.2">
      <c r="B64" s="372"/>
      <c r="G64" s="379"/>
      <c r="I64" s="392"/>
      <c r="J64" s="392"/>
      <c r="K64" s="392"/>
      <c r="L64" s="392"/>
      <c r="M64" s="392"/>
      <c r="N64" s="393"/>
      <c r="AM64" s="379"/>
      <c r="AN64" s="379" t="s">
        <v>613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1" t="s">
        <v>621</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3.2" x14ac:dyDescent="0.2">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3.2" x14ac:dyDescent="0.2">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3.2" x14ac:dyDescent="0.2">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3.2" x14ac:dyDescent="0.2">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615</v>
      </c>
    </row>
    <row r="72" spans="2:107" ht="13.2" x14ac:dyDescent="0.2">
      <c r="B72" s="372"/>
      <c r="G72" s="1253"/>
      <c r="H72" s="1253"/>
      <c r="I72" s="1253"/>
      <c r="J72" s="1253"/>
      <c r="K72" s="382"/>
      <c r="L72" s="382"/>
      <c r="M72" s="383"/>
      <c r="N72" s="383"/>
      <c r="AN72" s="1272"/>
      <c r="AO72" s="1273"/>
      <c r="AP72" s="1273"/>
      <c r="AQ72" s="1273"/>
      <c r="AR72" s="1273"/>
      <c r="AS72" s="1273"/>
      <c r="AT72" s="1273"/>
      <c r="AU72" s="1273"/>
      <c r="AV72" s="1273"/>
      <c r="AW72" s="1273"/>
      <c r="AX72" s="1273"/>
      <c r="AY72" s="1273"/>
      <c r="AZ72" s="1273"/>
      <c r="BA72" s="1273"/>
      <c r="BB72" s="1273"/>
      <c r="BC72" s="1273"/>
      <c r="BD72" s="1273"/>
      <c r="BE72" s="1273"/>
      <c r="BF72" s="1273"/>
      <c r="BG72" s="1273"/>
      <c r="BH72" s="1273"/>
      <c r="BI72" s="1273"/>
      <c r="BJ72" s="1273"/>
      <c r="BK72" s="1273"/>
      <c r="BL72" s="1273"/>
      <c r="BM72" s="1273"/>
      <c r="BN72" s="1273"/>
      <c r="BO72" s="1274"/>
      <c r="BP72" s="1259" t="s">
        <v>567</v>
      </c>
      <c r="BQ72" s="1259"/>
      <c r="BR72" s="1259"/>
      <c r="BS72" s="1259"/>
      <c r="BT72" s="1259"/>
      <c r="BU72" s="1259"/>
      <c r="BV72" s="1259"/>
      <c r="BW72" s="1259"/>
      <c r="BX72" s="1259" t="s">
        <v>568</v>
      </c>
      <c r="BY72" s="1259"/>
      <c r="BZ72" s="1259"/>
      <c r="CA72" s="1259"/>
      <c r="CB72" s="1259"/>
      <c r="CC72" s="1259"/>
      <c r="CD72" s="1259"/>
      <c r="CE72" s="1259"/>
      <c r="CF72" s="1259" t="s">
        <v>569</v>
      </c>
      <c r="CG72" s="1259"/>
      <c r="CH72" s="1259"/>
      <c r="CI72" s="1259"/>
      <c r="CJ72" s="1259"/>
      <c r="CK72" s="1259"/>
      <c r="CL72" s="1259"/>
      <c r="CM72" s="1259"/>
      <c r="CN72" s="1259" t="s">
        <v>570</v>
      </c>
      <c r="CO72" s="1259"/>
      <c r="CP72" s="1259"/>
      <c r="CQ72" s="1259"/>
      <c r="CR72" s="1259"/>
      <c r="CS72" s="1259"/>
      <c r="CT72" s="1259"/>
      <c r="CU72" s="1259"/>
      <c r="CV72" s="1259" t="s">
        <v>571</v>
      </c>
      <c r="CW72" s="1259"/>
      <c r="CX72" s="1259"/>
      <c r="CY72" s="1259"/>
      <c r="CZ72" s="1259"/>
      <c r="DA72" s="1259"/>
      <c r="DB72" s="1259"/>
      <c r="DC72" s="1259"/>
    </row>
    <row r="73" spans="2:107" ht="13.2" x14ac:dyDescent="0.2">
      <c r="B73" s="372"/>
      <c r="G73" s="1271"/>
      <c r="H73" s="1271"/>
      <c r="I73" s="1271"/>
      <c r="J73" s="1271"/>
      <c r="K73" s="1254"/>
      <c r="L73" s="1254"/>
      <c r="M73" s="1254"/>
      <c r="N73" s="1254"/>
      <c r="AM73" s="381"/>
      <c r="AN73" s="1258" t="s">
        <v>616</v>
      </c>
      <c r="AO73" s="1258"/>
      <c r="AP73" s="1258"/>
      <c r="AQ73" s="1258"/>
      <c r="AR73" s="1258"/>
      <c r="AS73" s="1258"/>
      <c r="AT73" s="1258"/>
      <c r="AU73" s="1258"/>
      <c r="AV73" s="1258"/>
      <c r="AW73" s="1258"/>
      <c r="AX73" s="1258"/>
      <c r="AY73" s="1258"/>
      <c r="AZ73" s="1258"/>
      <c r="BA73" s="1258"/>
      <c r="BB73" s="1258" t="s">
        <v>617</v>
      </c>
      <c r="BC73" s="1258"/>
      <c r="BD73" s="1258"/>
      <c r="BE73" s="1258"/>
      <c r="BF73" s="1258"/>
      <c r="BG73" s="1258"/>
      <c r="BH73" s="1258"/>
      <c r="BI73" s="1258"/>
      <c r="BJ73" s="1258"/>
      <c r="BK73" s="1258"/>
      <c r="BL73" s="1258"/>
      <c r="BM73" s="1258"/>
      <c r="BN73" s="1258"/>
      <c r="BO73" s="1258"/>
      <c r="BP73" s="1255">
        <v>123.1</v>
      </c>
      <c r="BQ73" s="1255"/>
      <c r="BR73" s="1255"/>
      <c r="BS73" s="1255"/>
      <c r="BT73" s="1255"/>
      <c r="BU73" s="1255"/>
      <c r="BV73" s="1255"/>
      <c r="BW73" s="1255"/>
      <c r="BX73" s="1255">
        <v>124.7</v>
      </c>
      <c r="BY73" s="1255"/>
      <c r="BZ73" s="1255"/>
      <c r="CA73" s="1255"/>
      <c r="CB73" s="1255"/>
      <c r="CC73" s="1255"/>
      <c r="CD73" s="1255"/>
      <c r="CE73" s="1255"/>
      <c r="CF73" s="1255">
        <v>108.6</v>
      </c>
      <c r="CG73" s="1255"/>
      <c r="CH73" s="1255"/>
      <c r="CI73" s="1255"/>
      <c r="CJ73" s="1255"/>
      <c r="CK73" s="1255"/>
      <c r="CL73" s="1255"/>
      <c r="CM73" s="1255"/>
      <c r="CN73" s="1255">
        <v>86.1</v>
      </c>
      <c r="CO73" s="1255"/>
      <c r="CP73" s="1255"/>
      <c r="CQ73" s="1255"/>
      <c r="CR73" s="1255"/>
      <c r="CS73" s="1255"/>
      <c r="CT73" s="1255"/>
      <c r="CU73" s="1255"/>
      <c r="CV73" s="1255">
        <v>84.2</v>
      </c>
      <c r="CW73" s="1255"/>
      <c r="CX73" s="1255"/>
      <c r="CY73" s="1255"/>
      <c r="CZ73" s="1255"/>
      <c r="DA73" s="1255"/>
      <c r="DB73" s="1255"/>
      <c r="DC73" s="1255"/>
    </row>
    <row r="74" spans="2:107" ht="13.2" x14ac:dyDescent="0.2">
      <c r="B74" s="372"/>
      <c r="G74" s="1271"/>
      <c r="H74" s="1271"/>
      <c r="I74" s="1271"/>
      <c r="J74" s="1271"/>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372"/>
      <c r="G75" s="1271"/>
      <c r="H75" s="1271"/>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622</v>
      </c>
      <c r="BC75" s="1258"/>
      <c r="BD75" s="1258"/>
      <c r="BE75" s="1258"/>
      <c r="BF75" s="1258"/>
      <c r="BG75" s="1258"/>
      <c r="BH75" s="1258"/>
      <c r="BI75" s="1258"/>
      <c r="BJ75" s="1258"/>
      <c r="BK75" s="1258"/>
      <c r="BL75" s="1258"/>
      <c r="BM75" s="1258"/>
      <c r="BN75" s="1258"/>
      <c r="BO75" s="1258"/>
      <c r="BP75" s="1255">
        <v>14.1</v>
      </c>
      <c r="BQ75" s="1255"/>
      <c r="BR75" s="1255"/>
      <c r="BS75" s="1255"/>
      <c r="BT75" s="1255"/>
      <c r="BU75" s="1255"/>
      <c r="BV75" s="1255"/>
      <c r="BW75" s="1255"/>
      <c r="BX75" s="1255">
        <v>14.4</v>
      </c>
      <c r="BY75" s="1255"/>
      <c r="BZ75" s="1255"/>
      <c r="CA75" s="1255"/>
      <c r="CB75" s="1255"/>
      <c r="CC75" s="1255"/>
      <c r="CD75" s="1255"/>
      <c r="CE75" s="1255"/>
      <c r="CF75" s="1255">
        <v>13.4</v>
      </c>
      <c r="CG75" s="1255"/>
      <c r="CH75" s="1255"/>
      <c r="CI75" s="1255"/>
      <c r="CJ75" s="1255"/>
      <c r="CK75" s="1255"/>
      <c r="CL75" s="1255"/>
      <c r="CM75" s="1255"/>
      <c r="CN75" s="1255">
        <v>12.7</v>
      </c>
      <c r="CO75" s="1255"/>
      <c r="CP75" s="1255"/>
      <c r="CQ75" s="1255"/>
      <c r="CR75" s="1255"/>
      <c r="CS75" s="1255"/>
      <c r="CT75" s="1255"/>
      <c r="CU75" s="1255"/>
      <c r="CV75" s="1255">
        <v>11</v>
      </c>
      <c r="CW75" s="1255"/>
      <c r="CX75" s="1255"/>
      <c r="CY75" s="1255"/>
      <c r="CZ75" s="1255"/>
      <c r="DA75" s="1255"/>
      <c r="DB75" s="1255"/>
      <c r="DC75" s="1255"/>
    </row>
    <row r="76" spans="2:107" ht="13.2" x14ac:dyDescent="0.2">
      <c r="B76" s="372"/>
      <c r="G76" s="1271"/>
      <c r="H76" s="1271"/>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372"/>
      <c r="G77" s="1253"/>
      <c r="H77" s="1253"/>
      <c r="I77" s="1253"/>
      <c r="J77" s="1253"/>
      <c r="K77" s="1254"/>
      <c r="L77" s="1254"/>
      <c r="M77" s="1254"/>
      <c r="N77" s="1254"/>
      <c r="AN77" s="1259" t="s">
        <v>619</v>
      </c>
      <c r="AO77" s="1259"/>
      <c r="AP77" s="1259"/>
      <c r="AQ77" s="1259"/>
      <c r="AR77" s="1259"/>
      <c r="AS77" s="1259"/>
      <c r="AT77" s="1259"/>
      <c r="AU77" s="1259"/>
      <c r="AV77" s="1259"/>
      <c r="AW77" s="1259"/>
      <c r="AX77" s="1259"/>
      <c r="AY77" s="1259"/>
      <c r="AZ77" s="1259"/>
      <c r="BA77" s="1259"/>
      <c r="BB77" s="1258" t="s">
        <v>617</v>
      </c>
      <c r="BC77" s="1258"/>
      <c r="BD77" s="1258"/>
      <c r="BE77" s="1258"/>
      <c r="BF77" s="1258"/>
      <c r="BG77" s="1258"/>
      <c r="BH77" s="1258"/>
      <c r="BI77" s="1258"/>
      <c r="BJ77" s="1258"/>
      <c r="BK77" s="1258"/>
      <c r="BL77" s="1258"/>
      <c r="BM77" s="1258"/>
      <c r="BN77" s="1258"/>
      <c r="BO77" s="1258"/>
      <c r="BP77" s="1255">
        <v>48</v>
      </c>
      <c r="BQ77" s="1255"/>
      <c r="BR77" s="1255"/>
      <c r="BS77" s="1255"/>
      <c r="BT77" s="1255"/>
      <c r="BU77" s="1255"/>
      <c r="BV77" s="1255"/>
      <c r="BW77" s="1255"/>
      <c r="BX77" s="1255">
        <v>49.1</v>
      </c>
      <c r="BY77" s="1255"/>
      <c r="BZ77" s="1255"/>
      <c r="CA77" s="1255"/>
      <c r="CB77" s="1255"/>
      <c r="CC77" s="1255"/>
      <c r="CD77" s="1255"/>
      <c r="CE77" s="1255"/>
      <c r="CF77" s="1255">
        <v>41.5</v>
      </c>
      <c r="CG77" s="1255"/>
      <c r="CH77" s="1255"/>
      <c r="CI77" s="1255"/>
      <c r="CJ77" s="1255"/>
      <c r="CK77" s="1255"/>
      <c r="CL77" s="1255"/>
      <c r="CM77" s="1255"/>
      <c r="CN77" s="1255">
        <v>25.2</v>
      </c>
      <c r="CO77" s="1255"/>
      <c r="CP77" s="1255"/>
      <c r="CQ77" s="1255"/>
      <c r="CR77" s="1255"/>
      <c r="CS77" s="1255"/>
      <c r="CT77" s="1255"/>
      <c r="CU77" s="1255"/>
      <c r="CV77" s="1255">
        <v>15.7</v>
      </c>
      <c r="CW77" s="1255"/>
      <c r="CX77" s="1255"/>
      <c r="CY77" s="1255"/>
      <c r="CZ77" s="1255"/>
      <c r="DA77" s="1255"/>
      <c r="DB77" s="1255"/>
      <c r="DC77" s="1255"/>
    </row>
    <row r="78" spans="2:107" ht="13.2" x14ac:dyDescent="0.2">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622</v>
      </c>
      <c r="BC79" s="1258"/>
      <c r="BD79" s="1258"/>
      <c r="BE79" s="1258"/>
      <c r="BF79" s="1258"/>
      <c r="BG79" s="1258"/>
      <c r="BH79" s="1258"/>
      <c r="BI79" s="1258"/>
      <c r="BJ79" s="1258"/>
      <c r="BK79" s="1258"/>
      <c r="BL79" s="1258"/>
      <c r="BM79" s="1258"/>
      <c r="BN79" s="1258"/>
      <c r="BO79" s="1258"/>
      <c r="BP79" s="1255">
        <v>9.6</v>
      </c>
      <c r="BQ79" s="1255"/>
      <c r="BR79" s="1255"/>
      <c r="BS79" s="1255"/>
      <c r="BT79" s="1255"/>
      <c r="BU79" s="1255"/>
      <c r="BV79" s="1255"/>
      <c r="BW79" s="1255"/>
      <c r="BX79" s="1255">
        <v>9.5</v>
      </c>
      <c r="BY79" s="1255"/>
      <c r="BZ79" s="1255"/>
      <c r="CA79" s="1255"/>
      <c r="CB79" s="1255"/>
      <c r="CC79" s="1255"/>
      <c r="CD79" s="1255"/>
      <c r="CE79" s="1255"/>
      <c r="CF79" s="1255">
        <v>9.1999999999999993</v>
      </c>
      <c r="CG79" s="1255"/>
      <c r="CH79" s="1255"/>
      <c r="CI79" s="1255"/>
      <c r="CJ79" s="1255"/>
      <c r="CK79" s="1255"/>
      <c r="CL79" s="1255"/>
      <c r="CM79" s="1255"/>
      <c r="CN79" s="1255">
        <v>8.9</v>
      </c>
      <c r="CO79" s="1255"/>
      <c r="CP79" s="1255"/>
      <c r="CQ79" s="1255"/>
      <c r="CR79" s="1255"/>
      <c r="CS79" s="1255"/>
      <c r="CT79" s="1255"/>
      <c r="CU79" s="1255"/>
      <c r="CV79" s="1255">
        <v>8.9</v>
      </c>
      <c r="CW79" s="1255"/>
      <c r="CX79" s="1255"/>
      <c r="CY79" s="1255"/>
      <c r="CZ79" s="1255"/>
      <c r="DA79" s="1255"/>
      <c r="DB79" s="1255"/>
      <c r="DC79" s="1255"/>
    </row>
    <row r="80" spans="2:107" ht="13.2" x14ac:dyDescent="0.2">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pageSetup paperSize="8" scale="67" orientation="landscape"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workbookViewId="0">
      <selection activeCell="AD30" sqref="AD30"/>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514</v>
      </c>
    </row>
  </sheetData>
  <phoneticPr fontId="2"/>
  <pageMargins left="0.7" right="0.7" top="0.75" bottom="0.75" header="0.3" footer="0.3"/>
  <pageSetup paperSize="8" scale="47" orientation="landscape"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topLeftCell="A70" zoomScale="55" zoomScaleNormal="55" workbookViewId="0">
      <selection activeCell="B5" sqref="B5"/>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514</v>
      </c>
    </row>
  </sheetData>
  <phoneticPr fontId="2"/>
  <pageMargins left="0.7" right="0.7" top="0.75" bottom="0.75" header="0.3" footer="0.3"/>
  <pageSetup paperSize="8" scale="4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564</v>
      </c>
      <c r="G2" s="151"/>
      <c r="H2" s="152"/>
    </row>
    <row r="3" spans="1:8" x14ac:dyDescent="0.2">
      <c r="A3" s="148" t="s">
        <v>557</v>
      </c>
      <c r="B3" s="153"/>
      <c r="C3" s="154"/>
      <c r="D3" s="155">
        <v>37314</v>
      </c>
      <c r="E3" s="156"/>
      <c r="F3" s="157">
        <v>85173</v>
      </c>
      <c r="G3" s="158"/>
      <c r="H3" s="159"/>
    </row>
    <row r="4" spans="1:8" x14ac:dyDescent="0.2">
      <c r="A4" s="160"/>
      <c r="B4" s="161"/>
      <c r="C4" s="162"/>
      <c r="D4" s="163">
        <v>26611</v>
      </c>
      <c r="E4" s="164"/>
      <c r="F4" s="165">
        <v>43913</v>
      </c>
      <c r="G4" s="166"/>
      <c r="H4" s="167"/>
    </row>
    <row r="5" spans="1:8" x14ac:dyDescent="0.2">
      <c r="A5" s="148" t="s">
        <v>559</v>
      </c>
      <c r="B5" s="153"/>
      <c r="C5" s="154"/>
      <c r="D5" s="155">
        <v>56429</v>
      </c>
      <c r="E5" s="156"/>
      <c r="F5" s="157">
        <v>94081</v>
      </c>
      <c r="G5" s="158"/>
      <c r="H5" s="159"/>
    </row>
    <row r="6" spans="1:8" x14ac:dyDescent="0.2">
      <c r="A6" s="160"/>
      <c r="B6" s="161"/>
      <c r="C6" s="162"/>
      <c r="D6" s="163">
        <v>34132</v>
      </c>
      <c r="E6" s="164"/>
      <c r="F6" s="165">
        <v>48949</v>
      </c>
      <c r="G6" s="166"/>
      <c r="H6" s="167"/>
    </row>
    <row r="7" spans="1:8" x14ac:dyDescent="0.2">
      <c r="A7" s="148" t="s">
        <v>560</v>
      </c>
      <c r="B7" s="153"/>
      <c r="C7" s="154"/>
      <c r="D7" s="155">
        <v>79343</v>
      </c>
      <c r="E7" s="156"/>
      <c r="F7" s="157">
        <v>92632</v>
      </c>
      <c r="G7" s="158"/>
      <c r="H7" s="159"/>
    </row>
    <row r="8" spans="1:8" x14ac:dyDescent="0.2">
      <c r="A8" s="160"/>
      <c r="B8" s="161"/>
      <c r="C8" s="162"/>
      <c r="D8" s="163">
        <v>59649</v>
      </c>
      <c r="E8" s="164"/>
      <c r="F8" s="165">
        <v>47978</v>
      </c>
      <c r="G8" s="166"/>
      <c r="H8" s="167"/>
    </row>
    <row r="9" spans="1:8" x14ac:dyDescent="0.2">
      <c r="A9" s="148" t="s">
        <v>561</v>
      </c>
      <c r="B9" s="153"/>
      <c r="C9" s="154"/>
      <c r="D9" s="155">
        <v>50131</v>
      </c>
      <c r="E9" s="156"/>
      <c r="F9" s="157">
        <v>96469</v>
      </c>
      <c r="G9" s="158"/>
      <c r="H9" s="159"/>
    </row>
    <row r="10" spans="1:8" x14ac:dyDescent="0.2">
      <c r="A10" s="160"/>
      <c r="B10" s="161"/>
      <c r="C10" s="162"/>
      <c r="D10" s="163">
        <v>34071</v>
      </c>
      <c r="E10" s="164"/>
      <c r="F10" s="165">
        <v>49775</v>
      </c>
      <c r="G10" s="166"/>
      <c r="H10" s="167"/>
    </row>
    <row r="11" spans="1:8" x14ac:dyDescent="0.2">
      <c r="A11" s="148" t="s">
        <v>562</v>
      </c>
      <c r="B11" s="153"/>
      <c r="C11" s="154"/>
      <c r="D11" s="155">
        <v>61450</v>
      </c>
      <c r="E11" s="156"/>
      <c r="F11" s="157">
        <v>85743</v>
      </c>
      <c r="G11" s="158"/>
      <c r="H11" s="159"/>
    </row>
    <row r="12" spans="1:8" x14ac:dyDescent="0.2">
      <c r="A12" s="160"/>
      <c r="B12" s="161"/>
      <c r="C12" s="168"/>
      <c r="D12" s="163">
        <v>49806</v>
      </c>
      <c r="E12" s="164"/>
      <c r="F12" s="165">
        <v>45231</v>
      </c>
      <c r="G12" s="166"/>
      <c r="H12" s="167"/>
    </row>
    <row r="13" spans="1:8" x14ac:dyDescent="0.2">
      <c r="A13" s="148"/>
      <c r="B13" s="153"/>
      <c r="C13" s="169"/>
      <c r="D13" s="170">
        <v>56933</v>
      </c>
      <c r="E13" s="171"/>
      <c r="F13" s="172">
        <v>90820</v>
      </c>
      <c r="G13" s="173"/>
      <c r="H13" s="159"/>
    </row>
    <row r="14" spans="1:8" x14ac:dyDescent="0.2">
      <c r="A14" s="160"/>
      <c r="B14" s="161"/>
      <c r="C14" s="162"/>
      <c r="D14" s="163">
        <v>40854</v>
      </c>
      <c r="E14" s="164"/>
      <c r="F14" s="165">
        <v>47169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2.14</v>
      </c>
      <c r="C19" s="174">
        <f>ROUND(VALUE(SUBSTITUTE(実質収支比率等に係る経年分析!G$48,"▲","-")),2)</f>
        <v>1.64</v>
      </c>
      <c r="D19" s="174">
        <f>ROUND(VALUE(SUBSTITUTE(実質収支比率等に係る経年分析!H$48,"▲","-")),2)</f>
        <v>1.17</v>
      </c>
      <c r="E19" s="174">
        <f>ROUND(VALUE(SUBSTITUTE(実質収支比率等に係る経年分析!I$48,"▲","-")),2)</f>
        <v>3.4</v>
      </c>
      <c r="F19" s="174">
        <f>ROUND(VALUE(SUBSTITUTE(実質収支比率等に係る経年分析!J$48,"▲","-")),2)</f>
        <v>4.2</v>
      </c>
    </row>
    <row r="20" spans="1:11" x14ac:dyDescent="0.2">
      <c r="A20" s="174" t="s">
        <v>57</v>
      </c>
      <c r="B20" s="174">
        <f>ROUND(VALUE(SUBSTITUTE(実質収支比率等に係る経年分析!F$47,"▲","-")),2)</f>
        <v>17.8</v>
      </c>
      <c r="C20" s="174">
        <f>ROUND(VALUE(SUBSTITUTE(実質収支比率等に係る経年分析!G$47,"▲","-")),2)</f>
        <v>16.29</v>
      </c>
      <c r="D20" s="174">
        <f>ROUND(VALUE(SUBSTITUTE(実質収支比率等に係る経年分析!H$47,"▲","-")),2)</f>
        <v>15.09</v>
      </c>
      <c r="E20" s="174">
        <f>ROUND(VALUE(SUBSTITUTE(実質収支比率等に係る経年分析!I$47,"▲","-")),2)</f>
        <v>17.5</v>
      </c>
      <c r="F20" s="174">
        <f>ROUND(VALUE(SUBSTITUTE(実質収支比率等に係る経年分析!J$47,"▲","-")),2)</f>
        <v>18.34</v>
      </c>
    </row>
    <row r="21" spans="1:11" x14ac:dyDescent="0.2">
      <c r="A21" s="174" t="s">
        <v>58</v>
      </c>
      <c r="B21" s="174">
        <f>IF(ISNUMBER(VALUE(SUBSTITUTE(実質収支比率等に係る経年分析!F$49,"▲","-"))),ROUND(VALUE(SUBSTITUTE(実質収支比率等に係る経年分析!F$49,"▲","-")),2),NA())</f>
        <v>-2.2599999999999998</v>
      </c>
      <c r="C21" s="174">
        <f>IF(ISNUMBER(VALUE(SUBSTITUTE(実質収支比率等に係る経年分析!G$49,"▲","-"))),ROUND(VALUE(SUBSTITUTE(実質収支比率等に係る経年分析!G$49,"▲","-")),2),NA())</f>
        <v>-2.15</v>
      </c>
      <c r="D21" s="174">
        <f>IF(ISNUMBER(VALUE(SUBSTITUTE(実質収支比率等に係る経年分析!H$49,"▲","-"))),ROUND(VALUE(SUBSTITUTE(実質収支比率等に係る経年分析!H$49,"▲","-")),2),NA())</f>
        <v>-1.33</v>
      </c>
      <c r="E21" s="174">
        <f>IF(ISNUMBER(VALUE(SUBSTITUTE(実質収支比率等に係る経年分析!I$49,"▲","-"))),ROUND(VALUE(SUBSTITUTE(実質収支比率等に係る経年分析!I$49,"▲","-")),2),NA())</f>
        <v>5.26</v>
      </c>
      <c r="F21" s="174">
        <f>IF(ISNUMBER(VALUE(SUBSTITUTE(実質収支比率等に係る経年分析!J$49,"▲","-"))),ROUND(VALUE(SUBSTITUTE(実質収支比率等に係る経年分析!J$49,"▲","-")),2),NA())</f>
        <v>0.7</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2">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0.7</v>
      </c>
      <c r="C28" s="175" t="e">
        <f>IF(ROUND(VALUE(SUBSTITUTE(連結実質赤字比率に係る赤字・黒字の構成分析!F$42,"▲", "-")), 2) &gt;= 0, ABS(ROUND(VALUE(SUBSTITUTE(連結実質赤字比率に係る赤字・黒字の構成分析!F$42,"▲", "-")), 2)), NA())</f>
        <v>#N/A</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介護老人保健施設事業特別会計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2.78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2.1800000000000002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1.68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0.68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v>
      </c>
    </row>
    <row r="30" spans="1:11" x14ac:dyDescent="0.2">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0.96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0.91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0.66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0.17</v>
      </c>
    </row>
    <row r="31" spans="1:11" x14ac:dyDescent="0.2">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0.55000000000000004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0.48</v>
      </c>
    </row>
    <row r="32" spans="1:11" x14ac:dyDescent="0.2">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2.27</v>
      </c>
    </row>
    <row r="33" spans="1:16" x14ac:dyDescent="0.2">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4.78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4.18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3.59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5.6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6.42</v>
      </c>
    </row>
    <row r="34" spans="1:16" x14ac:dyDescent="0.2">
      <c r="A34" s="175" t="str">
        <f>IF(連結実質赤字比率に係る赤字・黒字の構成分析!C$36="",NA(),連結実質赤字比率に係る赤字・黒字の構成分析!C$36)</f>
        <v>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9.74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9.75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9.23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8.6199999999999992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8.67</v>
      </c>
    </row>
    <row r="35" spans="1:16" x14ac:dyDescent="0.2">
      <c r="A35" s="175" t="str">
        <f>IF(連結実質赤字比率に係る赤字・黒字の構成分析!C$35="",NA(),連結実質赤字比率に係る赤字・黒字の構成分析!C$35)</f>
        <v>病院事業特別会計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3.45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4.7699999999999996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9.74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13.79</v>
      </c>
    </row>
    <row r="36" spans="1:16" x14ac:dyDescent="0.2">
      <c r="A36" s="175" t="str">
        <f>IF(連結実質赤字比率に係る赤字・黒字の構成分析!C$34="",NA(),連結実質赤字比率に係る赤字・黒字の構成分析!C$34)</f>
        <v>住宅新築資金等貸付事業特別会計</v>
      </c>
      <c r="B36" s="175">
        <f>IF(ROUND(VALUE(SUBSTITUTE(連結実質赤字比率に係る赤字・黒字の構成分析!F$34,"▲", "-")), 2) &lt; 0, ABS(ROUND(VALUE(SUBSTITUTE(連結実質赤字比率に係る赤字・黒字の構成分析!F$34,"▲", "-")), 2)), NA())</f>
        <v>2.65</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2.56</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2.4300000000000002</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2.2200000000000002</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2.2200000000000002</v>
      </c>
      <c r="K36" s="175" t="e">
        <f>IF(ROUND(VALUE(SUBSTITUTE(連結実質赤字比率に係る赤字・黒字の構成分析!J$34,"▲", "-")), 2) &gt;= 0, ABS(ROUND(VALUE(SUBSTITUTE(連結実質赤字比率に係る赤字・黒字の構成分析!J$34,"▲", "-")), 2)), NA())</f>
        <v>#N/A</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2091</v>
      </c>
      <c r="E42" s="176"/>
      <c r="F42" s="176"/>
      <c r="G42" s="176">
        <f>'実質公債費比率（分子）の構造'!L$52</f>
        <v>2103</v>
      </c>
      <c r="H42" s="176"/>
      <c r="I42" s="176"/>
      <c r="J42" s="176">
        <f>'実質公債費比率（分子）の構造'!M$52</f>
        <v>2050</v>
      </c>
      <c r="K42" s="176"/>
      <c r="L42" s="176"/>
      <c r="M42" s="176">
        <f>'実質公債費比率（分子）の構造'!N$52</f>
        <v>2204</v>
      </c>
      <c r="N42" s="176"/>
      <c r="O42" s="176"/>
      <c r="P42" s="176">
        <f>'実質公債費比率（分子）の構造'!O$52</f>
        <v>2116</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67</v>
      </c>
      <c r="C44" s="176"/>
      <c r="D44" s="176"/>
      <c r="E44" s="176">
        <f>'実質公債費比率（分子）の構造'!L$50</f>
        <v>70</v>
      </c>
      <c r="F44" s="176"/>
      <c r="G44" s="176"/>
      <c r="H44" s="176">
        <f>'実質公債費比率（分子）の構造'!M$50</f>
        <v>74</v>
      </c>
      <c r="I44" s="176"/>
      <c r="J44" s="176"/>
      <c r="K44" s="176">
        <f>'実質公債費比率（分子）の構造'!N$50</f>
        <v>68</v>
      </c>
      <c r="L44" s="176"/>
      <c r="M44" s="176"/>
      <c r="N44" s="176" t="str">
        <f>'実質公債費比率（分子）の構造'!O$50</f>
        <v>-</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f>'実質公債費比率（分子）の構造'!O$49</f>
        <v>49</v>
      </c>
      <c r="O45" s="176"/>
      <c r="P45" s="176"/>
    </row>
    <row r="46" spans="1:16" x14ac:dyDescent="0.2">
      <c r="A46" s="176" t="s">
        <v>69</v>
      </c>
      <c r="B46" s="176">
        <f>'実質公債費比率（分子）の構造'!K$48</f>
        <v>583</v>
      </c>
      <c r="C46" s="176"/>
      <c r="D46" s="176"/>
      <c r="E46" s="176">
        <f>'実質公債費比率（分子）の構造'!L$48</f>
        <v>562</v>
      </c>
      <c r="F46" s="176"/>
      <c r="G46" s="176"/>
      <c r="H46" s="176">
        <f>'実質公債費比率（分子）の構造'!M$48</f>
        <v>497</v>
      </c>
      <c r="I46" s="176"/>
      <c r="J46" s="176"/>
      <c r="K46" s="176">
        <f>'実質公債費比率（分子）の構造'!N$48</f>
        <v>549</v>
      </c>
      <c r="L46" s="176"/>
      <c r="M46" s="176"/>
      <c r="N46" s="176">
        <f>'実質公債費比率（分子）の構造'!O$48</f>
        <v>544</v>
      </c>
      <c r="O46" s="176"/>
      <c r="P46" s="176"/>
    </row>
    <row r="47" spans="1:16" x14ac:dyDescent="0.2">
      <c r="A47" s="176" t="s">
        <v>14</v>
      </c>
      <c r="B47" s="176">
        <f>'実質公債費比率（分子）の構造'!K$47</f>
        <v>1</v>
      </c>
      <c r="C47" s="176"/>
      <c r="D47" s="176"/>
      <c r="E47" s="176">
        <f>'実質公債費比率（分子）の構造'!L$47</f>
        <v>1</v>
      </c>
      <c r="F47" s="176"/>
      <c r="G47" s="176"/>
      <c r="H47" s="176">
        <f>'実質公債費比率（分子）の構造'!M$47</f>
        <v>1</v>
      </c>
      <c r="I47" s="176"/>
      <c r="J47" s="176"/>
      <c r="K47" s="176">
        <f>'実質公債費比率（分子）の構造'!N$47</f>
        <v>1</v>
      </c>
      <c r="L47" s="176"/>
      <c r="M47" s="176"/>
      <c r="N47" s="176">
        <f>'実質公債費比率（分子）の構造'!O$47</f>
        <v>1</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2646</v>
      </c>
      <c r="C49" s="176"/>
      <c r="D49" s="176"/>
      <c r="E49" s="176">
        <f>'実質公債費比率（分子）の構造'!L$45</f>
        <v>2874</v>
      </c>
      <c r="F49" s="176"/>
      <c r="G49" s="176"/>
      <c r="H49" s="176">
        <f>'実質公債費比率（分子）の構造'!M$45</f>
        <v>2493</v>
      </c>
      <c r="I49" s="176"/>
      <c r="J49" s="176"/>
      <c r="K49" s="176">
        <f>'実質公債費比率（分子）の構造'!N$45</f>
        <v>2647</v>
      </c>
      <c r="L49" s="176"/>
      <c r="M49" s="176"/>
      <c r="N49" s="176">
        <f>'実質公債費比率（分子）の構造'!O$45</f>
        <v>2495</v>
      </c>
      <c r="O49" s="176"/>
      <c r="P49" s="176"/>
    </row>
    <row r="50" spans="1:16" x14ac:dyDescent="0.2">
      <c r="A50" s="176" t="s">
        <v>72</v>
      </c>
      <c r="B50" s="176" t="e">
        <f>NA()</f>
        <v>#N/A</v>
      </c>
      <c r="C50" s="176">
        <f>IF(ISNUMBER('実質公債費比率（分子）の構造'!K$53),'実質公債費比率（分子）の構造'!K$53,NA())</f>
        <v>1206</v>
      </c>
      <c r="D50" s="176" t="e">
        <f>NA()</f>
        <v>#N/A</v>
      </c>
      <c r="E50" s="176" t="e">
        <f>NA()</f>
        <v>#N/A</v>
      </c>
      <c r="F50" s="176">
        <f>IF(ISNUMBER('実質公債費比率（分子）の構造'!L$53),'実質公債費比率（分子）の構造'!L$53,NA())</f>
        <v>1404</v>
      </c>
      <c r="G50" s="176" t="e">
        <f>NA()</f>
        <v>#N/A</v>
      </c>
      <c r="H50" s="176" t="e">
        <f>NA()</f>
        <v>#N/A</v>
      </c>
      <c r="I50" s="176">
        <f>IF(ISNUMBER('実質公債費比率（分子）の構造'!M$53),'実質公債費比率（分子）の構造'!M$53,NA())</f>
        <v>1015</v>
      </c>
      <c r="J50" s="176" t="e">
        <f>NA()</f>
        <v>#N/A</v>
      </c>
      <c r="K50" s="176" t="e">
        <f>NA()</f>
        <v>#N/A</v>
      </c>
      <c r="L50" s="176">
        <f>IF(ISNUMBER('実質公債費比率（分子）の構造'!N$53),'実質公債費比率（分子）の構造'!N$53,NA())</f>
        <v>1061</v>
      </c>
      <c r="M50" s="176" t="e">
        <f>NA()</f>
        <v>#N/A</v>
      </c>
      <c r="N50" s="176" t="e">
        <f>NA()</f>
        <v>#N/A</v>
      </c>
      <c r="O50" s="176">
        <f>IF(ISNUMBER('実質公債費比率（分子）の構造'!O$53),'実質公債費比率（分子）の構造'!O$53,NA())</f>
        <v>973</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45</v>
      </c>
      <c r="B56" s="175"/>
      <c r="C56" s="175"/>
      <c r="D56" s="175">
        <f>'将来負担比率（分子）の構造'!I$52</f>
        <v>21320</v>
      </c>
      <c r="E56" s="175"/>
      <c r="F56" s="175"/>
      <c r="G56" s="175">
        <f>'将来負担比率（分子）の構造'!J$52</f>
        <v>20842</v>
      </c>
      <c r="H56" s="175"/>
      <c r="I56" s="175"/>
      <c r="J56" s="175">
        <f>'将来負担比率（分子）の構造'!K$52</f>
        <v>20272</v>
      </c>
      <c r="K56" s="175"/>
      <c r="L56" s="175"/>
      <c r="M56" s="175">
        <f>'将来負担比率（分子）の構造'!L$52</f>
        <v>20019</v>
      </c>
      <c r="N56" s="175"/>
      <c r="O56" s="175"/>
      <c r="P56" s="175">
        <f>'将来負担比率（分子）の構造'!M$52</f>
        <v>19325</v>
      </c>
    </row>
    <row r="57" spans="1:16" x14ac:dyDescent="0.2">
      <c r="A57" s="175" t="s">
        <v>44</v>
      </c>
      <c r="B57" s="175"/>
      <c r="C57" s="175"/>
      <c r="D57" s="175">
        <f>'将来負担比率（分子）の構造'!I$51</f>
        <v>181</v>
      </c>
      <c r="E57" s="175"/>
      <c r="F57" s="175"/>
      <c r="G57" s="175">
        <f>'将来負担比率（分子）の構造'!J$51</f>
        <v>134</v>
      </c>
      <c r="H57" s="175"/>
      <c r="I57" s="175"/>
      <c r="J57" s="175">
        <f>'将来負担比率（分子）の構造'!K$51</f>
        <v>96</v>
      </c>
      <c r="K57" s="175"/>
      <c r="L57" s="175"/>
      <c r="M57" s="175">
        <f>'将来負担比率（分子）の構造'!L$51</f>
        <v>64</v>
      </c>
      <c r="N57" s="175"/>
      <c r="O57" s="175"/>
      <c r="P57" s="175">
        <f>'将来負担比率（分子）の構造'!M$51</f>
        <v>44</v>
      </c>
    </row>
    <row r="58" spans="1:16" x14ac:dyDescent="0.2">
      <c r="A58" s="175" t="s">
        <v>43</v>
      </c>
      <c r="B58" s="175"/>
      <c r="C58" s="175"/>
      <c r="D58" s="175">
        <f>'将来負担比率（分子）の構造'!I$50</f>
        <v>3366</v>
      </c>
      <c r="E58" s="175"/>
      <c r="F58" s="175"/>
      <c r="G58" s="175">
        <f>'将来負担比率（分子）の構造'!J$50</f>
        <v>3168</v>
      </c>
      <c r="H58" s="175"/>
      <c r="I58" s="175"/>
      <c r="J58" s="175">
        <f>'将来負担比率（分子）の構造'!K$50</f>
        <v>3361</v>
      </c>
      <c r="K58" s="175"/>
      <c r="L58" s="175"/>
      <c r="M58" s="175">
        <f>'将来負担比率（分子）の構造'!L$50</f>
        <v>4042</v>
      </c>
      <c r="N58" s="175"/>
      <c r="O58" s="175"/>
      <c r="P58" s="175">
        <f>'将来負担比率（分子）の構造'!M$50</f>
        <v>4293</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4046</v>
      </c>
      <c r="C62" s="175"/>
      <c r="D62" s="175"/>
      <c r="E62" s="175">
        <f>'将来負担比率（分子）の構造'!J$45</f>
        <v>3810</v>
      </c>
      <c r="F62" s="175"/>
      <c r="G62" s="175"/>
      <c r="H62" s="175">
        <f>'将来負担比率（分子）の構造'!K$45</f>
        <v>3595</v>
      </c>
      <c r="I62" s="175"/>
      <c r="J62" s="175"/>
      <c r="K62" s="175">
        <f>'将来負担比率（分子）の構造'!L$45</f>
        <v>3560</v>
      </c>
      <c r="L62" s="175"/>
      <c r="M62" s="175"/>
      <c r="N62" s="175">
        <f>'将来負担比率（分子）の構造'!M$45</f>
        <v>3439</v>
      </c>
      <c r="O62" s="175"/>
      <c r="P62" s="175"/>
    </row>
    <row r="63" spans="1:16" x14ac:dyDescent="0.2">
      <c r="A63" s="175" t="s">
        <v>36</v>
      </c>
      <c r="B63" s="175">
        <f>'将来負担比率（分子）の構造'!I$44</f>
        <v>340</v>
      </c>
      <c r="C63" s="175"/>
      <c r="D63" s="175"/>
      <c r="E63" s="175">
        <f>'将来負担比率（分子）の構造'!J$44</f>
        <v>267</v>
      </c>
      <c r="F63" s="175"/>
      <c r="G63" s="175"/>
      <c r="H63" s="175">
        <f>'将来負担比率（分子）の構造'!K$44</f>
        <v>195</v>
      </c>
      <c r="I63" s="175"/>
      <c r="J63" s="175"/>
      <c r="K63" s="175">
        <f>'将来負担比率（分子）の構造'!L$44</f>
        <v>249</v>
      </c>
      <c r="L63" s="175"/>
      <c r="M63" s="175"/>
      <c r="N63" s="175">
        <f>'将来負担比率（分子）の構造'!M$44</f>
        <v>240</v>
      </c>
      <c r="O63" s="175"/>
      <c r="P63" s="175"/>
    </row>
    <row r="64" spans="1:16" x14ac:dyDescent="0.2">
      <c r="A64" s="175" t="s">
        <v>35</v>
      </c>
      <c r="B64" s="175">
        <f>'将来負担比率（分子）の構造'!I$43</f>
        <v>6318</v>
      </c>
      <c r="C64" s="175"/>
      <c r="D64" s="175"/>
      <c r="E64" s="175">
        <f>'将来負担比率（分子）の構造'!J$43</f>
        <v>6621</v>
      </c>
      <c r="F64" s="175"/>
      <c r="G64" s="175"/>
      <c r="H64" s="175">
        <f>'将来負担比率（分子）の構造'!K$43</f>
        <v>5546</v>
      </c>
      <c r="I64" s="175"/>
      <c r="J64" s="175"/>
      <c r="K64" s="175">
        <f>'将来負担比率（分子）の構造'!L$43</f>
        <v>5033</v>
      </c>
      <c r="L64" s="175"/>
      <c r="M64" s="175"/>
      <c r="N64" s="175">
        <f>'将来負担比率（分子）の構造'!M$43</f>
        <v>4625</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25206</v>
      </c>
      <c r="C66" s="175"/>
      <c r="D66" s="175"/>
      <c r="E66" s="175">
        <f>'将来負担比率（分子）の構造'!J$41</f>
        <v>24516</v>
      </c>
      <c r="F66" s="175"/>
      <c r="G66" s="175"/>
      <c r="H66" s="175">
        <f>'将来負担比率（分子）の構造'!K$41</f>
        <v>24316</v>
      </c>
      <c r="I66" s="175"/>
      <c r="J66" s="175"/>
      <c r="K66" s="175">
        <f>'将来負担比率（分子）の構造'!L$41</f>
        <v>23423</v>
      </c>
      <c r="L66" s="175"/>
      <c r="M66" s="175"/>
      <c r="N66" s="175">
        <f>'将来負担比率（分子）の構造'!M$41</f>
        <v>22939</v>
      </c>
      <c r="O66" s="175"/>
      <c r="P66" s="175"/>
    </row>
    <row r="67" spans="1:16" x14ac:dyDescent="0.2">
      <c r="A67" s="175" t="s">
        <v>76</v>
      </c>
      <c r="B67" s="175" t="e">
        <f>NA()</f>
        <v>#N/A</v>
      </c>
      <c r="C67" s="175">
        <f>IF(ISNUMBER('将来負担比率（分子）の構造'!I$53), IF('将来負担比率（分子）の構造'!I$53 &lt; 0, 0, '将来負担比率（分子）の構造'!I$53), NA())</f>
        <v>11042</v>
      </c>
      <c r="D67" s="175" t="e">
        <f>NA()</f>
        <v>#N/A</v>
      </c>
      <c r="E67" s="175" t="e">
        <f>NA()</f>
        <v>#N/A</v>
      </c>
      <c r="F67" s="175">
        <f>IF(ISNUMBER('将来負担比率（分子）の構造'!J$53), IF('将来負担比率（分子）の構造'!J$53 &lt; 0, 0, '将来負担比率（分子）の構造'!J$53), NA())</f>
        <v>11071</v>
      </c>
      <c r="G67" s="175" t="e">
        <f>NA()</f>
        <v>#N/A</v>
      </c>
      <c r="H67" s="175" t="e">
        <f>NA()</f>
        <v>#N/A</v>
      </c>
      <c r="I67" s="175">
        <f>IF(ISNUMBER('将来負担比率（分子）の構造'!K$53), IF('将来負担比率（分子）の構造'!K$53 &lt; 0, 0, '将来負担比率（分子）の構造'!K$53), NA())</f>
        <v>9923</v>
      </c>
      <c r="J67" s="175" t="e">
        <f>NA()</f>
        <v>#N/A</v>
      </c>
      <c r="K67" s="175" t="e">
        <f>NA()</f>
        <v>#N/A</v>
      </c>
      <c r="L67" s="175">
        <f>IF(ISNUMBER('将来負担比率（分子）の構造'!L$53), IF('将来負担比率（分子）の構造'!L$53 &lt; 0, 0, '将来負担比率（分子）の構造'!L$53), NA())</f>
        <v>8140</v>
      </c>
      <c r="M67" s="175" t="e">
        <f>NA()</f>
        <v>#N/A</v>
      </c>
      <c r="N67" s="175" t="e">
        <f>NA()</f>
        <v>#N/A</v>
      </c>
      <c r="O67" s="175">
        <f>IF(ISNUMBER('将来負担比率（分子）の構造'!M$53), IF('将来負担比率（分子）の構造'!M$53 &lt; 0, 0, '将来負担比率（分子）の構造'!M$53), NA())</f>
        <v>7581</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1682</v>
      </c>
      <c r="C72" s="179">
        <f>基金残高に係る経年分析!G55</f>
        <v>2028</v>
      </c>
      <c r="D72" s="179">
        <f>基金残高に係る経年分析!H55</f>
        <v>2033</v>
      </c>
    </row>
    <row r="73" spans="1:16" x14ac:dyDescent="0.2">
      <c r="A73" s="178" t="s">
        <v>79</v>
      </c>
      <c r="B73" s="179">
        <f>基金残高に係る経年分析!F56</f>
        <v>112</v>
      </c>
      <c r="C73" s="179">
        <f>基金残高に係る経年分析!G56</f>
        <v>111</v>
      </c>
      <c r="D73" s="179">
        <f>基金残高に係る経年分析!H56</f>
        <v>110</v>
      </c>
    </row>
    <row r="74" spans="1:16" x14ac:dyDescent="0.2">
      <c r="A74" s="178" t="s">
        <v>80</v>
      </c>
      <c r="B74" s="179">
        <f>基金残高に係る経年分析!F57</f>
        <v>2339</v>
      </c>
      <c r="C74" s="179">
        <f>基金残高に係る経年分析!G57</f>
        <v>2590</v>
      </c>
      <c r="D74" s="179">
        <f>基金残高に係る経年分析!H57</f>
        <v>2637</v>
      </c>
    </row>
  </sheetData>
  <sheetProtection algorithmName="SHA-512" hashValue="kvWnA6ZocAOxDw7m9CqpdEB4H2HjcpUj3mJGYcqI6E5HqQn7eKSmc44V9aj5orCX+BjBkLFSwIK4UkFMgrSyNA==" saltValue="37J3KxOdjvzuDQFsPNnAo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2024-09-10T06:42:35Z</cp:lastPrinted>
  <dcterms:created xsi:type="dcterms:W3CDTF">2024-02-05T02:27:21Z</dcterms:created>
  <dcterms:modified xsi:type="dcterms:W3CDTF">2024-09-25T01:34:54Z</dcterms:modified>
  <cp:category/>
</cp:coreProperties>
</file>