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14 平群町○\0315\"/>
    </mc:Choice>
  </mc:AlternateContent>
  <xr:revisionPtr revIDLastSave="0" documentId="13_ncr:1_{A3B13C73-FD25-433C-8683-5DAF6CCF4E26}"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O37" i="10"/>
  <c r="BE37" i="10"/>
  <c r="AM37" i="10"/>
  <c r="U37" i="10"/>
  <c r="CO36" i="10"/>
  <c r="BE36" i="10"/>
  <c r="AM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s="1"/>
  <c r="U35" i="10" l="1"/>
  <c r="U36" i="10" s="1"/>
  <c r="AM34" i="10"/>
  <c r="AM35" i="10" s="1"/>
  <c r="BE34" i="10"/>
  <c r="BW34" i="10" l="1"/>
  <c r="BW35" i="10" s="1"/>
  <c r="BW36" i="10" s="1"/>
  <c r="BW37" i="10" s="1"/>
  <c r="BW38" i="10" s="1"/>
  <c r="CO34" i="10" l="1"/>
</calcChain>
</file>

<file path=xl/sharedStrings.xml><?xml version="1.0" encoding="utf-8"?>
<sst xmlns="http://schemas.openxmlformats.org/spreadsheetml/2006/main" count="1085" uniqueCount="599">
  <si>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</si>
  <si>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</si>
  <si>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</si>
  <si>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</si>
  <si>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</si>
  <si>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</si>
  <si>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</si>
  <si>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</si>
  <si>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</si>
  <si>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</si>
  <si>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</si>
  <si>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</si>
  <si>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</si>
  <si>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</si>
  <si>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</si>
  <si>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</si>
  <si>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</si>
  <si>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</si>
  <si>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</si>
  <si>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</si>
  <si>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</si>
  <si>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</si>
  <si>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</si>
  <si>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</si>
  <si>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</si>
  <si>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</si>
  <si>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</si>
  <si>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</si>
  <si>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</si>
  <si>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</si>
  <si>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</si>
  <si>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</si>
  <si>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</si>
  <si>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</si>
  <si>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</si>
  <si>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</si>
  <si>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</si>
  <si>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</si>
  <si>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</si>
  <si>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</si>
  <si>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</si>
  <si>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</si>
  <si>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</si>
  <si>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</si>
  <si>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</si>
  <si>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</si>
  <si>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</si>
  <si>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</si>
  <si>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</si>
  <si>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</si>
  <si>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</si>
  <si>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</si>
  <si>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</si>
  <si>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</si>
  <si>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</si>
  <si>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</si>
  <si>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</si>
  <si>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</si>
  <si>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</si>
  <si>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</si>
  <si>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</si>
  <si>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</si>
  <si>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</si>
  <si>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</si>
  <si>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</si>
  <si>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</si>
  <si>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</si>
  <si>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</si>
  <si>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</si>
  <si>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</si>
  <si>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</si>
  <si>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</si>
  <si>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</si>
  <si>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</si>
  <si>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</si>
  <si>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</si>
  <si>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</si>
  <si>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</si>
  <si>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</si>
  <si>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</si>
  <si>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</si>
  <si>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</si>
  <si>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</si>
  <si>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</si>
  <si>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</si>
  <si>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</si>
  <si>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</si>
  <si>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</si>
  <si>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</si>
  <si>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</si>
  <si>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</si>
  <si>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</si>
  <si>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</si>
  <si>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</si>
  <si>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</si>
  <si>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</si>
  <si>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</si>
  <si>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</si>
  <si>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</si>
  <si>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</si>
  <si>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</si>
  <si>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</si>
  <si>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</si>
  <si>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</si>
  <si>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</si>
  <si>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</si>
  <si>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</si>
  <si>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</si>
  <si>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</si>
  <si>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</si>
  <si>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</si>
  <si>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</si>
  <si>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</si>
  <si>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</si>
  <si>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</si>
  <si>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</si>
  <si>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</si>
  <si>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</si>
  <si>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</si>
  <si>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</si>
  <si>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</si>
  <si>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</si>
  <si>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</si>
  <si>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</si>
  <si>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</si>
  <si>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</si>
  <si>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</si>
  <si>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</si>
  <si>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</si>
  <si>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</si>
  <si>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</si>
  <si>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</si>
  <si>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</si>
  <si>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</si>
  <si>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</si>
  <si>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</si>
  <si>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</si>
  <si>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</si>
  <si>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</si>
  <si>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</si>
  <si>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</si>
  <si>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</si>
  <si>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</si>
  <si>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</si>
  <si>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</si>
  <si>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</si>
  <si>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</si>
  <si>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</si>
  <si>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</si>
  <si>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</si>
  <si>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</si>
  <si>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</si>
  <si>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</si>
  <si>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</si>
  <si>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</si>
  <si>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</si>
  <si>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</si>
  <si>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</si>
  <si>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</si>
  <si>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</si>
  <si>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</si>
  <si>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</si>
  <si>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</si>
  <si>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</si>
  <si>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</si>
  <si>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</si>
  <si>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</si>
  <si>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</si>
  <si>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</si>
  <si>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</si>
  <si>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</si>
  <si>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</si>
  <si>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</si>
  <si>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</si>
  <si>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</si>
  <si>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</si>
  <si>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</si>
  <si>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</si>
  <si>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</si>
  <si>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</si>
  <si>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</si>
  <si>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</si>
  <si>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</si>
  <si>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</si>
  <si>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</si>
  <si>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</si>
  <si>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</si>
  <si>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</si>
  <si>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</si>
  <si>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</si>
  <si>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</si>
  <si>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</si>
  <si>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</si>
  <si>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</si>
  <si>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</si>
  <si>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</si>
  <si>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</si>
  <si>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</si>
  <si>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</si>
  <si>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</si>
  <si>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</si>
  <si>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</si>
  <si>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</si>
  <si>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</si>
  <si>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</si>
  <si>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</si>
  <si>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</si>
  <si>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</si>
  <si>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</si>
  <si>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</si>
  <si>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</si>
  <si>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</si>
  <si>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</si>
  <si>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</si>
  <si>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</si>
  <si>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</si>
  <si>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</si>
  <si>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</si>
  <si>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</si>
  <si>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</si>
  <si>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</si>
  <si>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奈良県平群町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</si>
  <si>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</si>
  <si>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</si>
  <si>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</si>
  <si>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</si>
  <si>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</si>
  <si>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</si>
  <si>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</si>
  <si>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</si>
  <si>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</si>
  <si>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</si>
  <si>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</si>
  <si>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</si>
  <si>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</si>
  <si>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</si>
  <si>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</si>
  <si>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</si>
  <si>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</si>
  <si>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</si>
  <si>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</si>
  <si>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</si>
  <si>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</si>
  <si>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</si>
  <si>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</si>
  <si>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</si>
  <si>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</si>
  <si>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</si>
  <si>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</si>
  <si>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</si>
  <si>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</si>
  <si>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</si>
  <si>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</si>
  <si>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</si>
  <si>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</si>
  <si>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</si>
  <si>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</si>
  <si>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</si>
  <si>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</si>
  <si>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</si>
  <si>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</si>
  <si>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</si>
  <si>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</si>
  <si>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</si>
  <si>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</si>
  <si>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</si>
  <si>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</si>
  <si>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</si>
  <si>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</si>
  <si>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</si>
  <si>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</si>
  <si>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</si>
  <si>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</si>
  <si>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</si>
  <si>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</si>
  <si>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</si>
  <si>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</si>
  <si>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</si>
  <si>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</si>
  <si>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</si>
  <si>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</si>
  <si>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</si>
  <si>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</si>
  <si>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</si>
  <si>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</si>
  <si>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</si>
  <si>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</si>
  <si>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</si>
  <si>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</si>
  <si>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</si>
  <si>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</si>
  <si>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</si>
  <si>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</si>
  <si>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</si>
  <si>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</si>
  <si>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</si>
  <si>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</si>
  <si>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</si>
  <si>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</si>
  <si>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</si>
  <si>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</si>
  <si>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</si>
  <si>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</si>
  <si>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</si>
  <si>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</si>
  <si>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</si>
  <si>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</si>
  <si>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</si>
  <si>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</si>
  <si>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</si>
  <si>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</si>
  <si>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</si>
  <si>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</si>
  <si>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</si>
  <si>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</si>
  <si>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</si>
  <si>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</si>
  <si>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</si>
  <si>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</si>
  <si>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</si>
  <si>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</si>
  <si>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</si>
  <si>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</si>
  <si>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</si>
  <si>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</si>
  <si>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</si>
  <si>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</si>
  <si>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</si>
  <si>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</si>
  <si>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</si>
  <si>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</si>
  <si>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</si>
  <si>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</si>
  <si>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</si>
  <si>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</si>
  <si>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</si>
  <si>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</si>
  <si>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</si>
  <si>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</si>
  <si>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</si>
  <si>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</si>
  <si>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</si>
  <si>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</si>
  <si>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</si>
  <si>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</si>
  <si>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</si>
  <si>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</si>
  <si>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</si>
  <si>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</si>
  <si>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</si>
  <si>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</si>
  <si>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</si>
  <si>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</si>
  <si>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</si>
  <si>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</si>
  <si>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</si>
  <si>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</si>
  <si>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</si>
  <si>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</si>
  <si>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</si>
  <si>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</si>
  <si>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</si>
  <si>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</si>
  <si>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</si>
  <si>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</si>
  <si>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</si>
  <si>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</si>
  <si>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</si>
  <si>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</si>
  <si>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</si>
  <si>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</si>
  <si>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</si>
  <si>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</si>
  <si>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奈良県平群町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</si>
  <si>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</si>
  <si>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</si>
  <si>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</si>
  <si>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</si>
  <si>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</si>
  <si>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</si>
  <si>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</si>
  <si>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</si>
  <si>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</si>
  <si>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</si>
  <si>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</si>
  <si>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</si>
  <si>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</si>
  <si>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</si>
  <si>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</si>
  <si>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</si>
  <si>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</si>
  <si>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</si>
  <si>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</si>
  <si>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</si>
  <si>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</si>
  <si>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</si>
  <si>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</si>
  <si>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</si>
  <si>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</si>
  <si>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</si>
  <si>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</si>
  <si>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</si>
  <si>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</si>
  <si>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</si>
  <si>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</si>
  <si>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</si>
  <si>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</si>
  <si>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</si>
  <si>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</si>
  <si>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</si>
  <si>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</si>
  <si>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</si>
  <si>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</si>
  <si>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</si>
  <si>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</si>
  <si>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</si>
  <si>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</si>
  <si>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</si>
  <si>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</si>
  <si>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</si>
  <si>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</si>
  <si>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</si>
  <si>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</si>
  <si>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</si>
  <si>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</si>
  <si>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</si>
  <si>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</si>
  <si>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</si>
  <si>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</si>
  <si>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</si>
  <si>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</si>
  <si>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</si>
  <si>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</si>
  <si>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</si>
  <si>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</si>
  <si>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</si>
  <si>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</si>
  <si>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</si>
  <si>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</si>
  <si>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</si>
  <si>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</si>
  <si>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</si>
  <si>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</si>
  <si>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</si>
  <si>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</si>
  <si>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</si>
  <si>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</si>
  <si>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</si>
  <si>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</si>
  <si>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</si>
  <si>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</si>
  <si>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</si>
  <si>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</si>
  <si>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</si>
  <si>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</si>
  <si>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</si>
  <si>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</si>
  <si>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</si>
  <si>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</si>
  <si>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</si>
  <si>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</si>
  <si>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</si>
  <si>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</si>
  <si>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</si>
  <si>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</si>
  <si>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</si>
  <si>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</si>
  <si>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</si>
  <si>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</si>
  <si>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</si>
  <si>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</si>
  <si>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</si>
  <si>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</si>
  <si>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</si>
  <si>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</si>
  <si>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</si>
  <si>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</si>
  <si>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</si>
  <si>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</si>
  <si>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</si>
  <si>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</si>
  <si>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</si>
  <si>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</si>
  <si>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</si>
  <si>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</si>
  <si>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</si>
  <si>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</si>
  <si>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</si>
  <si>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</si>
  <si>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</si>
  <si>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</si>
  <si>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</si>
  <si>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</si>
  <si>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</si>
  <si>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</si>
  <si>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</si>
  <si>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</si>
  <si>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</si>
  <si>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</si>
  <si>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</si>
  <si>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</si>
  <si>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</si>
  <si>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</si>
  <si>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</si>
  <si>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</si>
  <si>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</si>
  <si>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</si>
  <si>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</si>
  <si>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</si>
  <si>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</si>
  <si>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</si>
  <si>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</si>
  <si>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</si>
  <si>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</si>
  <si>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</si>
  <si>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</si>
  <si>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</si>
  <si>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</si>
  <si>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</si>
  <si>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</si>
  <si>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</si>
  <si>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</si>
  <si>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</si>
  <si>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</si>
  <si>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</si>
  <si>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</si>
  <si>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</si>
  <si>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</si>
  <si>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</si>
  <si>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</si>
  <si>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</si>
  <si>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</si>
  <si>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</si>
  <si>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</si>
  <si>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</si>
  <si>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</si>
  <si>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</si>
  <si>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</si>
  <si>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</si>
  <si>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</si>
  <si>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</si>
  <si>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</si>
  <si>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</si>
  <si>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</si>
  <si>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</si>
  <si>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</si>
  <si>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</si>
  <si>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</si>
  <si>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</si>
  <si>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</si>
  <si>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</si>
  <si>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</si>
  <si>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</si>
  <si>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</si>
  <si>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</si>
  <si>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</si>
  <si>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</si>
  <si>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</si>
  <si>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</si>
  <si>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</si>
  <si>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</si>
  <si>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</si>
  <si>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</si>
  <si>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</si>
  <si>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</si>
  <si>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</si>
  <si>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</si>
  <si>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</si>
  <si>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</si>
  <si>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3.14</t>
  </si>
  <si>
    <t>一般会計</t>
  </si>
  <si>
    <t>水道事業会計</t>
  </si>
  <si>
    <t>国民健康保険特別会計</t>
  </si>
  <si>
    <t>住宅新築資金等貸付事業特別会計</t>
  </si>
  <si>
    <t>▲ 0.02</t>
  </si>
  <si>
    <t>下水道事業会計</t>
  </si>
  <si>
    <t>学校給食費特別会計</t>
  </si>
  <si>
    <t>後期高齢者医療特別会計</t>
  </si>
  <si>
    <t>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</si>
  <si>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</si>
  <si>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</si>
  <si>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</si>
  <si>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</si>
  <si>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</si>
  <si>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</si>
  <si>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</si>
  <si>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</si>
  <si>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老人福祉施設三室園組合</t>
    <rPh sb="0" eb="6">
      <t>ロウジンフクシシセツ</t>
    </rPh>
    <rPh sb="6" eb="9">
      <t>ミムロエン</t>
    </rPh>
    <rPh sb="9" eb="11">
      <t>クミアイ</t>
    </rPh>
    <phoneticPr fontId="2"/>
  </si>
  <si>
    <t>奈良県市町村総合事務組合</t>
    <rPh sb="0" eb="6">
      <t>ナラケンシチョウソン</t>
    </rPh>
    <rPh sb="6" eb="12">
      <t>ソウゴウジムクミアイ</t>
    </rPh>
    <phoneticPr fontId="2"/>
  </si>
  <si>
    <t>王寺周辺広域休日応急診療施設組合</t>
    <rPh sb="0" eb="4">
      <t>オウジシュウヘン</t>
    </rPh>
    <rPh sb="4" eb="12">
      <t>コウイキキュウジツオウキュウシンリョウ</t>
    </rPh>
    <rPh sb="12" eb="16">
      <t>シセツクミアイ</t>
    </rPh>
    <phoneticPr fontId="2"/>
  </si>
  <si>
    <t>奈良県後期高齢者医療連合</t>
    <rPh sb="0" eb="3">
      <t>ナラケン</t>
    </rPh>
    <rPh sb="3" eb="12">
      <t>コウキコウレイシャイリョウレンゴウ</t>
    </rPh>
    <phoneticPr fontId="2"/>
  </si>
  <si>
    <t>奈良県広域消防組合</t>
    <rPh sb="0" eb="9">
      <t>ナラケンコウイキショウボウクミアイ</t>
    </rPh>
    <phoneticPr fontId="2"/>
  </si>
  <si>
    <t>公益財団法人平群町地域振興センター</t>
    <rPh sb="0" eb="6">
      <t>コウエキザイダンホウジン</t>
    </rPh>
    <rPh sb="6" eb="9">
      <t>ヘグリチョウ</t>
    </rPh>
    <rPh sb="9" eb="13">
      <t>チイキシンコウ</t>
    </rPh>
    <phoneticPr fontId="2"/>
  </si>
  <si>
    <t>-</t>
    <phoneticPr fontId="2"/>
  </si>
  <si>
    <t>ふるさと基金</t>
    <rPh sb="4" eb="6">
      <t>キキン</t>
    </rPh>
    <phoneticPr fontId="5"/>
  </si>
  <si>
    <t>公共施設整備基金</t>
    <rPh sb="0" eb="8">
      <t>コウキョウシセツセイビキキン</t>
    </rPh>
    <phoneticPr fontId="5"/>
  </si>
  <si>
    <t>観光環境施設整備基金</t>
    <rPh sb="0" eb="10">
      <t>カンコウカンキョウシセツセイビキキン</t>
    </rPh>
    <phoneticPr fontId="5"/>
  </si>
  <si>
    <t>庁舎建設基金</t>
    <rPh sb="0" eb="6">
      <t>チョウシャケンセツキキン</t>
    </rPh>
    <phoneticPr fontId="5"/>
  </si>
  <si>
    <t>町営住宅等敷金管理運用基金</t>
    <rPh sb="0" eb="5">
      <t>チョウエイジュウタクトウ</t>
    </rPh>
    <rPh sb="5" eb="7">
      <t>シキキン</t>
    </rPh>
    <rPh sb="7" eb="9">
      <t>カンリ</t>
    </rPh>
    <rPh sb="9" eb="11">
      <t>ウンヨウ</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</si>
</sst>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7949-4569-A564-0D94A116AC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144931</c:v>
                </c:pt>
                <c:pt idx="1">
                  <c:v>102608</c:v>
                </c:pt>
                <c:pt idx="2">
                  <c:v>35653</c:v>
                </c:pt>
                <c:pt idx="3">
                  <c:v>20712</c:v>
                </c:pt>
                <c:pt idx="4">
                  <c:v>11180</c:v>
                </c:pt>
              </c:numCache>
            </c:numRef>
          </c:val>
          <c:smooth val="0"/>
          <c:extLst>
            <c:ext xmlns:c16="http://schemas.microsoft.com/office/drawing/2014/chart" uri="{C3380CC4-5D6E-409C-BE32-E72D297353CC}">
              <c16:uniqueId val="{00000001-7949-4569-A564-0D94A116AC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1.63</c:v>
                </c:pt>
                <c:pt idx="1">
                  <c:v>3.74</c:v>
                </c:pt>
                <c:pt idx="2">
                  <c:v>4.51</c:v>
                </c:pt>
                <c:pt idx="3">
                  <c:v>8.14</c:v>
                </c:pt>
                <c:pt idx="4">
                  <c:v>7.47</c:v>
                </c:pt>
              </c:numCache>
            </c:numRef>
          </c:val>
          <c:extLst>
            <c:ext xmlns:c16="http://schemas.microsoft.com/office/drawing/2014/chart" uri="{C3380CC4-5D6E-409C-BE32-E72D297353CC}">
              <c16:uniqueId val="{00000000-FAF6-4414-B061-38824821F7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2.04</c:v>
                </c:pt>
                <c:pt idx="1">
                  <c:v>3.14</c:v>
                </c:pt>
                <c:pt idx="2">
                  <c:v>2.98</c:v>
                </c:pt>
                <c:pt idx="3">
                  <c:v>5.04</c:v>
                </c:pt>
                <c:pt idx="4">
                  <c:v>10.220000000000001</c:v>
                </c:pt>
              </c:numCache>
            </c:numRef>
          </c:val>
          <c:extLst>
            <c:ext xmlns:c16="http://schemas.microsoft.com/office/drawing/2014/chart" uri="{C3380CC4-5D6E-409C-BE32-E72D297353CC}">
              <c16:uniqueId val="{00000001-FAF6-4414-B061-38824821F7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-3.14</c:v>
                </c:pt>
                <c:pt idx="1">
                  <c:v>3.2</c:v>
                </c:pt>
                <c:pt idx="2">
                  <c:v>0.95</c:v>
                </c:pt>
                <c:pt idx="3">
                  <c:v>11.8</c:v>
                </c:pt>
                <c:pt idx="4">
                  <c:v>5.99</c:v>
                </c:pt>
              </c:numCache>
            </c:numRef>
          </c:val>
          <c:smooth val="0"/>
          <c:extLst>
            <c:ext xmlns:c16="http://schemas.microsoft.com/office/drawing/2014/chart" uri="{C3380CC4-5D6E-409C-BE32-E72D297353CC}">
              <c16:uniqueId val="{00000002-FAF6-4414-B061-38824821F7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3B5-49E1-B5C4-31E9B2E293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B5-49E1-B5C4-31E9B2E293CB}"/>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1.41</c:v>
                </c:pt>
                <c:pt idx="2">
                  <c:v>#N/A</c:v>
                </c:pt>
                <c:pt idx="3">
                  <c:v>1.7</c:v>
                </c:pt>
                <c:pt idx="4">
                  <c:v>#N/A</c:v>
                </c:pt>
                <c:pt idx="5">
                  <c:v>0.25</c:v>
                </c:pt>
                <c:pt idx="6">
                  <c:v>#N/A</c:v>
                </c:pt>
                <c:pt idx="7">
                  <c:v>0</c:v>
                </c:pt>
                <c:pt idx="8">
                  <c:v>#N/A</c:v>
                </c:pt>
                <c:pt idx="9">
                  <c:v>0</c:v>
                </c:pt>
              </c:numCache>
            </c:numRef>
          </c:val>
          <c:extLst>
            <c:ext xmlns:c16="http://schemas.microsoft.com/office/drawing/2014/chart" uri="{C3380CC4-5D6E-409C-BE32-E72D297353CC}">
              <c16:uniqueId val="{00000002-13B5-49E1-B5C4-31E9B2E293C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13B5-49E1-B5C4-31E9B2E293CB}"/>
            </c:ext>
          </c:extLst>
        </c:ser>
        <c:ser>
          <c:idx val="4"/>
          <c:order val="4"/>
          <c:tx>
            <c:strRef>
              <c:f>データシート!$A$31</c:f>
              <c:strCache>
                <c:ptCount val="1"/>
                <c:pt idx="0">
                  <c:v>学校給食費特別会計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0.02</c:v>
                </c:pt>
                <c:pt idx="3">
                  <c:v>#N/A</c:v>
                </c:pt>
                <c:pt idx="4">
                  <c:v>#N/A</c:v>
                </c:pt>
                <c:pt idx="5">
                  <c:v>0.02</c:v>
                </c:pt>
                <c:pt idx="6">
                  <c:v>#N/A</c:v>
                </c:pt>
                <c:pt idx="7">
                  <c:v>0</c:v>
                </c:pt>
                <c:pt idx="8">
                  <c:v>#N/A</c:v>
                </c:pt>
                <c:pt idx="9">
                  <c:v>0.05</c:v>
                </c:pt>
              </c:numCache>
            </c:numRef>
          </c:val>
          <c:extLst>
            <c:ext xmlns:c16="http://schemas.microsoft.com/office/drawing/2014/chart" uri="{C3380CC4-5D6E-409C-BE32-E72D297353CC}">
              <c16:uniqueId val="{00000004-13B5-49E1-B5C4-31E9B2E293C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4.38</c:v>
                </c:pt>
                <c:pt idx="2">
                  <c:v>#N/A</c:v>
                </c:pt>
                <c:pt idx="3">
                  <c:v>6.04</c:v>
                </c:pt>
                <c:pt idx="4">
                  <c:v>#N/A</c:v>
                </c:pt>
                <c:pt idx="5">
                  <c:v>6.5</c:v>
                </c:pt>
                <c:pt idx="6">
                  <c:v>#N/A</c:v>
                </c:pt>
                <c:pt idx="7">
                  <c:v>6.43</c:v>
                </c:pt>
                <c:pt idx="8">
                  <c:v>#N/A</c:v>
                </c:pt>
                <c:pt idx="9">
                  <c:v>0.15</c:v>
                </c:pt>
              </c:numCache>
            </c:numRef>
          </c:val>
          <c:extLst>
            <c:ext xmlns:c16="http://schemas.microsoft.com/office/drawing/2014/chart" uri="{C3380CC4-5D6E-409C-BE32-E72D297353CC}">
              <c16:uniqueId val="{00000005-13B5-49E1-B5C4-31E9B2E293CB}"/>
            </c:ext>
          </c:extLst>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0.02</c:v>
                </c:pt>
                <c:pt idx="1">
                  <c:v>#N/A</c:v>
                </c:pt>
                <c:pt idx="2">
                  <c:v>#N/A</c:v>
                </c:pt>
                <c:pt idx="3">
                  <c:v>0.1</c:v>
                </c:pt>
                <c:pt idx="4">
                  <c:v>#N/A</c:v>
                </c:pt>
                <c:pt idx="5">
                  <c:v>0.17</c:v>
                </c:pt>
                <c:pt idx="6">
                  <c:v>#N/A</c:v>
                </c:pt>
                <c:pt idx="7">
                  <c:v>0.24</c:v>
                </c:pt>
                <c:pt idx="8">
                  <c:v>#N/A</c:v>
                </c:pt>
                <c:pt idx="9">
                  <c:v>0.3</c:v>
                </c:pt>
              </c:numCache>
            </c:numRef>
          </c:val>
          <c:extLst>
            <c:ext xmlns:c16="http://schemas.microsoft.com/office/drawing/2014/chart" uri="{C3380CC4-5D6E-409C-BE32-E72D297353CC}">
              <c16:uniqueId val="{00000006-13B5-49E1-B5C4-31E9B2E293C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2.2000000000000002</c:v>
                </c:pt>
                <c:pt idx="4">
                  <c:v>#N/A</c:v>
                </c:pt>
                <c:pt idx="5">
                  <c:v>2.7</c:v>
                </c:pt>
                <c:pt idx="6">
                  <c:v>#N/A</c:v>
                </c:pt>
                <c:pt idx="7">
                  <c:v>3.78</c:v>
                </c:pt>
                <c:pt idx="8">
                  <c:v>#N/A</c:v>
                </c:pt>
                <c:pt idx="9">
                  <c:v>3.62</c:v>
                </c:pt>
              </c:numCache>
            </c:numRef>
          </c:val>
          <c:extLst>
            <c:ext xmlns:c16="http://schemas.microsoft.com/office/drawing/2014/chart" uri="{C3380CC4-5D6E-409C-BE32-E72D297353CC}">
              <c16:uniqueId val="{00000007-13B5-49E1-B5C4-31E9B2E293C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6.57</c:v>
                </c:pt>
                <c:pt idx="2">
                  <c:v>#N/A</c:v>
                </c:pt>
                <c:pt idx="3">
                  <c:v>4.92</c:v>
                </c:pt>
                <c:pt idx="4">
                  <c:v>#N/A</c:v>
                </c:pt>
                <c:pt idx="5">
                  <c:v>4.34</c:v>
                </c:pt>
                <c:pt idx="6">
                  <c:v>#N/A</c:v>
                </c:pt>
                <c:pt idx="7">
                  <c:v>4.03</c:v>
                </c:pt>
                <c:pt idx="8">
                  <c:v>#N/A</c:v>
                </c:pt>
                <c:pt idx="9">
                  <c:v>4.76</c:v>
                </c:pt>
              </c:numCache>
            </c:numRef>
          </c:val>
          <c:extLst>
            <c:ext xmlns:c16="http://schemas.microsoft.com/office/drawing/2014/chart" uri="{C3380CC4-5D6E-409C-BE32-E72D297353CC}">
              <c16:uniqueId val="{00000008-13B5-49E1-B5C4-31E9B2E293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1.66</c:v>
                </c:pt>
                <c:pt idx="2">
                  <c:v>#N/A</c:v>
                </c:pt>
                <c:pt idx="3">
                  <c:v>3.65</c:v>
                </c:pt>
                <c:pt idx="4">
                  <c:v>#N/A</c:v>
                </c:pt>
                <c:pt idx="5">
                  <c:v>4.3</c:v>
                </c:pt>
                <c:pt idx="6">
                  <c:v>#N/A</c:v>
                </c:pt>
                <c:pt idx="7">
                  <c:v>7.89</c:v>
                </c:pt>
                <c:pt idx="8">
                  <c:v>#N/A</c:v>
                </c:pt>
                <c:pt idx="9">
                  <c:v>7.11</c:v>
                </c:pt>
              </c:numCache>
            </c:numRef>
          </c:val>
          <c:extLst>
            <c:ext xmlns:c16="http://schemas.microsoft.com/office/drawing/2014/chart" uri="{C3380CC4-5D6E-409C-BE32-E72D297353CC}">
              <c16:uniqueId val="{00000009-13B5-49E1-B5C4-31E9B2E293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587</c:v>
                </c:pt>
                <c:pt idx="5">
                  <c:v>612</c:v>
                </c:pt>
                <c:pt idx="8">
                  <c:v>603</c:v>
                </c:pt>
                <c:pt idx="11">
                  <c:v>601</c:v>
                </c:pt>
                <c:pt idx="14">
                  <c:v>621</c:v>
                </c:pt>
              </c:numCache>
            </c:numRef>
          </c:val>
          <c:extLst>
            <c:ext xmlns:c16="http://schemas.microsoft.com/office/drawing/2014/chart" uri="{C3380CC4-5D6E-409C-BE32-E72D297353CC}">
              <c16:uniqueId val="{00000000-FFB9-46CA-9A35-DA5FDAA104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FFB9-46CA-9A35-DA5FDAA104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B9-46CA-9A35-DA5FDAA104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11</c:v>
                </c:pt>
                <c:pt idx="6">
                  <c:v>12</c:v>
                </c:pt>
                <c:pt idx="9">
                  <c:v>16</c:v>
                </c:pt>
                <c:pt idx="12">
                  <c:v>15</c:v>
                </c:pt>
              </c:numCache>
            </c:numRef>
          </c:val>
          <c:extLst>
            <c:ext xmlns:c16="http://schemas.microsoft.com/office/drawing/2014/chart" uri="{C3380CC4-5D6E-409C-BE32-E72D297353CC}">
              <c16:uniqueId val="{00000003-FFB9-46CA-9A35-DA5FDAA104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184</c:v>
                </c:pt>
                <c:pt idx="3">
                  <c:v>183</c:v>
                </c:pt>
                <c:pt idx="6">
                  <c:v>175</c:v>
                </c:pt>
                <c:pt idx="9">
                  <c:v>160</c:v>
                </c:pt>
                <c:pt idx="12">
                  <c:v>157</c:v>
                </c:pt>
              </c:numCache>
            </c:numRef>
          </c:val>
          <c:extLst>
            <c:ext xmlns:c16="http://schemas.microsoft.com/office/drawing/2014/chart" uri="{C3380CC4-5D6E-409C-BE32-E72D297353CC}">
              <c16:uniqueId val="{00000004-FFB9-46CA-9A35-DA5FDAA104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B9-46CA-9A35-DA5FDAA104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B9-46CA-9A35-DA5FDAA104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1061</c:v>
                </c:pt>
                <c:pt idx="3">
                  <c:v>1094</c:v>
                </c:pt>
                <c:pt idx="6">
                  <c:v>1096</c:v>
                </c:pt>
                <c:pt idx="9">
                  <c:v>1092</c:v>
                </c:pt>
                <c:pt idx="12">
                  <c:v>993</c:v>
                </c:pt>
              </c:numCache>
            </c:numRef>
          </c:val>
          <c:extLst>
            <c:ext xmlns:c16="http://schemas.microsoft.com/office/drawing/2014/chart" uri="{C3380CC4-5D6E-409C-BE32-E72D297353CC}">
              <c16:uniqueId val="{00000007-FFB9-46CA-9A35-DA5FDAA104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671</c:v>
                </c:pt>
                <c:pt idx="2">
                  <c:v>#N/A</c:v>
                </c:pt>
                <c:pt idx="3">
                  <c:v>#N/A</c:v>
                </c:pt>
                <c:pt idx="4">
                  <c:v>676</c:v>
                </c:pt>
                <c:pt idx="5">
                  <c:v>#N/A</c:v>
                </c:pt>
                <c:pt idx="6">
                  <c:v>#N/A</c:v>
                </c:pt>
                <c:pt idx="7">
                  <c:v>680</c:v>
                </c:pt>
                <c:pt idx="8">
                  <c:v>#N/A</c:v>
                </c:pt>
                <c:pt idx="9">
                  <c:v>#N/A</c:v>
                </c:pt>
                <c:pt idx="10">
                  <c:v>667</c:v>
                </c:pt>
                <c:pt idx="11">
                  <c:v>#N/A</c:v>
                </c:pt>
                <c:pt idx="12">
                  <c:v>#N/A</c:v>
                </c:pt>
                <c:pt idx="13">
                  <c:v>544</c:v>
                </c:pt>
                <c:pt idx="14">
                  <c:v>#N/A</c:v>
                </c:pt>
              </c:numCache>
            </c:numRef>
          </c:val>
          <c:smooth val="0"/>
          <c:extLst>
            <c:ext xmlns:c16="http://schemas.microsoft.com/office/drawing/2014/chart" uri="{C3380CC4-5D6E-409C-BE32-E72D297353CC}">
              <c16:uniqueId val="{00000008-FFB9-46CA-9A35-DA5FDAA104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8295</c:v>
                </c:pt>
                <c:pt idx="5">
                  <c:v>8492</c:v>
                </c:pt>
                <c:pt idx="8">
                  <c:v>8207</c:v>
                </c:pt>
                <c:pt idx="11">
                  <c:v>7808</c:v>
                </c:pt>
                <c:pt idx="14">
                  <c:v>7391</c:v>
                </c:pt>
              </c:numCache>
            </c:numRef>
          </c:val>
          <c:extLst>
            <c:ext xmlns:c16="http://schemas.microsoft.com/office/drawing/2014/chart" uri="{C3380CC4-5D6E-409C-BE32-E72D297353CC}">
              <c16:uniqueId val="{00000000-D7D2-4B62-AC8F-872BF21F80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c:v>
                </c:pt>
                <c:pt idx="5">
                  <c:v>13</c:v>
                </c:pt>
                <c:pt idx="8">
                  <c:v>15</c:v>
                </c:pt>
                <c:pt idx="11">
                  <c:v>10</c:v>
                </c:pt>
                <c:pt idx="14">
                  <c:v>10</c:v>
                </c:pt>
              </c:numCache>
            </c:numRef>
          </c:val>
          <c:extLst>
            <c:ext xmlns:c16="http://schemas.microsoft.com/office/drawing/2014/chart" uri="{C3380CC4-5D6E-409C-BE32-E72D297353CC}">
              <c16:uniqueId val="{00000001-D7D2-4B62-AC8F-872BF21F80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661</c:v>
                </c:pt>
                <c:pt idx="5">
                  <c:v>789</c:v>
                </c:pt>
                <c:pt idx="8">
                  <c:v>855</c:v>
                </c:pt>
                <c:pt idx="11">
                  <c:v>1006</c:v>
                </c:pt>
                <c:pt idx="14">
                  <c:v>1262</c:v>
                </c:pt>
              </c:numCache>
            </c:numRef>
          </c:val>
          <c:extLst>
            <c:ext xmlns:c16="http://schemas.microsoft.com/office/drawing/2014/chart" uri="{C3380CC4-5D6E-409C-BE32-E72D297353CC}">
              <c16:uniqueId val="{00000002-D7D2-4B62-AC8F-872BF21F80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D2-4B62-AC8F-872BF21F80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D2-4B62-AC8F-872BF21F80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D2-4B62-AC8F-872BF21F80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1014</c:v>
                </c:pt>
                <c:pt idx="3">
                  <c:v>1015</c:v>
                </c:pt>
                <c:pt idx="6">
                  <c:v>915</c:v>
                </c:pt>
                <c:pt idx="9">
                  <c:v>620</c:v>
                </c:pt>
                <c:pt idx="12">
                  <c:v>519</c:v>
                </c:pt>
              </c:numCache>
            </c:numRef>
          </c:val>
          <c:extLst>
            <c:ext xmlns:c16="http://schemas.microsoft.com/office/drawing/2014/chart" uri="{C3380CC4-5D6E-409C-BE32-E72D297353CC}">
              <c16:uniqueId val="{00000006-D7D2-4B62-AC8F-872BF21F80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133</c:v>
                </c:pt>
                <c:pt idx="3">
                  <c:v>122</c:v>
                </c:pt>
                <c:pt idx="6">
                  <c:v>110</c:v>
                </c:pt>
                <c:pt idx="9">
                  <c:v>127</c:v>
                </c:pt>
                <c:pt idx="12">
                  <c:v>125</c:v>
                </c:pt>
              </c:numCache>
            </c:numRef>
          </c:val>
          <c:extLst>
            <c:ext xmlns:c16="http://schemas.microsoft.com/office/drawing/2014/chart" uri="{C3380CC4-5D6E-409C-BE32-E72D297353CC}">
              <c16:uniqueId val="{00000007-D7D2-4B62-AC8F-872BF21F80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2252</c:v>
                </c:pt>
                <c:pt idx="3">
                  <c:v>2470</c:v>
                </c:pt>
                <c:pt idx="6">
                  <c:v>2686</c:v>
                </c:pt>
                <c:pt idx="9">
                  <c:v>2427</c:v>
                </c:pt>
                <c:pt idx="12">
                  <c:v>2158</c:v>
                </c:pt>
              </c:numCache>
            </c:numRef>
          </c:val>
          <c:extLst>
            <c:ext xmlns:c16="http://schemas.microsoft.com/office/drawing/2014/chart" uri="{C3380CC4-5D6E-409C-BE32-E72D297353CC}">
              <c16:uniqueId val="{00000008-D7D2-4B62-AC8F-872BF21F80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D2-4B62-AC8F-872BF21F80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14588</c:v>
                </c:pt>
                <c:pt idx="3">
                  <c:v>15224</c:v>
                </c:pt>
                <c:pt idx="6">
                  <c:v>14716</c:v>
                </c:pt>
                <c:pt idx="9">
                  <c:v>13842</c:v>
                </c:pt>
                <c:pt idx="12">
                  <c:v>12789</c:v>
                </c:pt>
              </c:numCache>
            </c:numRef>
          </c:val>
          <c:extLst>
            <c:ext xmlns:c16="http://schemas.microsoft.com/office/drawing/2014/chart" uri="{C3380CC4-5D6E-409C-BE32-E72D297353CC}">
              <c16:uniqueId val="{0000000A-D7D2-4B62-AC8F-872BF21F80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9009</c:v>
                </c:pt>
                <c:pt idx="2">
                  <c:v>#N/A</c:v>
                </c:pt>
                <c:pt idx="3">
                  <c:v>#N/A</c:v>
                </c:pt>
                <c:pt idx="4">
                  <c:v>9537</c:v>
                </c:pt>
                <c:pt idx="5">
                  <c:v>#N/A</c:v>
                </c:pt>
                <c:pt idx="6">
                  <c:v>#N/A</c:v>
                </c:pt>
                <c:pt idx="7">
                  <c:v>9351</c:v>
                </c:pt>
                <c:pt idx="8">
                  <c:v>#N/A</c:v>
                </c:pt>
                <c:pt idx="9">
                  <c:v>#N/A</c:v>
                </c:pt>
                <c:pt idx="10">
                  <c:v>8191</c:v>
                </c:pt>
                <c:pt idx="11">
                  <c:v>#N/A</c:v>
                </c:pt>
                <c:pt idx="12">
                  <c:v>#N/A</c:v>
                </c:pt>
                <c:pt idx="13">
                  <c:v>6928</c:v>
                </c:pt>
                <c:pt idx="14">
                  <c:v>#N/A</c:v>
                </c:pt>
              </c:numCache>
            </c:numRef>
          </c:val>
          <c:smooth val="0"/>
          <c:extLst>
            <c:ext xmlns:c16="http://schemas.microsoft.com/office/drawing/2014/chart" uri="{C3380CC4-5D6E-409C-BE32-E72D297353CC}">
              <c16:uniqueId val="{0000000B-D7D2-4B62-AC8F-872BF21F80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143</c:v>
                </c:pt>
                <c:pt idx="1">
                  <c:v>255</c:v>
                </c:pt>
                <c:pt idx="2">
                  <c:v>515</c:v>
                </c:pt>
              </c:numCache>
            </c:numRef>
          </c:val>
          <c:extLst>
            <c:ext xmlns:c16="http://schemas.microsoft.com/office/drawing/2014/chart" uri="{C3380CC4-5D6E-409C-BE32-E72D297353CC}">
              <c16:uniqueId val="{00000000-4DBA-49BE-ABCC-14D15FE53D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4DBA-49BE-ABCC-14D15FE53D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239</c:v>
                </c:pt>
                <c:pt idx="1">
                  <c:v>286</c:v>
                </c:pt>
                <c:pt idx="2">
                  <c:v>327</c:v>
                </c:pt>
              </c:numCache>
            </c:numRef>
          </c:val>
          <c:extLst>
            <c:ext xmlns:c16="http://schemas.microsoft.com/office/drawing/2014/chart" uri="{C3380CC4-5D6E-409C-BE32-E72D297353CC}">
              <c16:uniqueId val="{00000002-4DBA-49BE-ABCC-14D15FE53D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平群駅西特定土地区画整理事業や幼保一体化施設建設事業、第三セクター債の元金据置期間終了に伴い、元金の償還が開始されたことにより、公債費が増加してきている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なか、今後は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総合文化センター建設事業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の償還開始に伴い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公債費の上昇が予想される。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対策として、「緊急財政健全化計画」に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基づき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、普通建設事業などの抑制による起債発行額の抑制</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、既発行債の借換えによる公債費の平準化及び抑制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年度に公債費の繰上償還（各年度約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億円）を実施し、単年度償還額の抑制を図った効果もあり、令和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年度の元利償還金は前年度比で約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これまで多額の地方債を充当してきた土地区画整理事業や幼保一体化施設に加え、平成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年度から令和元年度に建設工事が行われた総合文化センター建設事業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借入れが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対策として、令和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年度に策定した「緊急財政健全化計画」により、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普通建設事業などの抑制による起債発行額の抑制</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、既発行債の借換えによる公債費の平準化及び抑制を図り、財政調整基金の積立に努め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年度に繰上償還を実施したことにより、各年度末残高の前年度比で、約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億円減少することができた。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あわせて、基準財政需要額算入見込額が減少しているため、剰余金の積極的な充当可能基金への積立を行い、充当可能財源の維持に努めている。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奈良県平群町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まで減少傾向であった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年度は普通交付税の大幅な増額及び「緊急財政健全化計画」に基づく剰余金の積立により、対前年度比で約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年度も同様に約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％）の増額となった。</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その他特定目的基金では、ふるさと納税の積極的な展開により、ふるさと基金を毎年</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万程度積み立てている。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年度に策定した「緊急財政健全化計画」に基づき、給与カットによる総人件費の抑制、繰上償還による公債費など経常経費の抑制を図り、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剰余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金を積み立てれるよう努める。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ふるさと基金もふるさと納税の積極提な展開により更なる増額に努める。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・ふるさと基金：「地域づくり（福祉・教育、少子化対策・自然環境保全・歴史文化保存等）」事業の円滑な執行を図るための資金を積み立てる。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・公共施設整備基金：宅地造成事業に関して受けた寄附をもって公共施設の整備事業を実施するため、資金を積み立てる。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・観光環境施設整備基金：町内観光環境施設の整備事業推進に必要な資金を積み立てる。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・庁舎建設基金：平群町役場庁舎の建設資金に充当する資金を積み立てる。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・町営住宅等敷金管理運用基金：町営住宅等入居に係わる敷金の適正な管理及び運用を図ることを目的として資金を積み立てる。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業務の外部委託や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返礼品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によりふるさと基金として積み立てる資金が増加傾向にある。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年度に斎場使用料の増額に伴い、斎場の改修工事用に積み立てている。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観光環境施設整備基金：毎年、入湯税を積み立てており、取崩がないため、一定の増加傾向にある。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老朽化が著しい道路・橋梁を含む各種公共施設の維持補修・整備費用が増加傾向にあり、また、常に住民サービスの質の向上を求める住民の声があることから、必要時に常に対応できるよう、余裕をもって基金を積み立て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必要がある。そのため、基金の取り崩しには、慎重に精査を重ね計画的に実施することに努め、積み立てる資金の確保に注視していく方針である。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上記と同じ。</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現状、基金残高は回復傾向にあるが、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人権交流センターの除却事業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や教育施設の長寿命化工事等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が控えて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「緊急財政健全化計画」に基づき、給与カットによる総人件費の抑制、繰上償還による公債費など経常経費の抑制を図り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令和元年度に公立小中学校の空調設備整備事業に充てた地方債の償還金に充当する目的で県より交付された「公立小中学校空調設備設置緊急支援補助金」を減債基金に積立てた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以降は積み立てておらず変動はしていない。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公立小中学校の空調設備整備事業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の償還開始に伴い令和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適切に取り崩して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583C67B-B177-4416-81FF-A3A27222A82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F1524D7-DA10-4A62-AE7D-E41B86691B6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77E3AEE-5023-4392-B979-98A6338ED86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D9FAC7E-EAFD-49E0-B35F-99674B0A212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AFC1C93-60CE-478D-A987-46D7FB53F9C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BAF8580-B9B3-4A93-89A0-DFE9C378C5C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8152D1B-A4FE-45AA-B541-D8BF188F0F3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6236842-5C07-48AE-8F50-A16D93BE465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40480F1-E595-461B-A9D7-15FE9E862A4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464166E-A3AD-41C0-9755-2C128945EBC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18,434
18,260
23.90
7,742,595
7,311,753
376,477
5,039,936
12,788,537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0E8F8DF-F751-47AF-968C-602A15EB421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381EEC5-CC1E-4CCD-A80D-E64097E753C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CB67154-D226-4B02-8E8E-3B63BC829CB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3418ED-95CB-4E04-8C0C-19512BF464C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BDA9215-8DD4-433F-9FA3-29409BFA15C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4CE3147-DBE5-4009-9B40-1CE2106835CB}"/>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F006F19-A77C-4F40-857F-AF670D35CD5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4BA3383-667D-47F8-AA1D-DD8CAA185DD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FEF5B85-5B4F-4AFF-862F-1EEBBD2A060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BE38ABE-2C8E-4364-ADB2-DD4A444354D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EFC893F-D5EC-4F6D-8CD2-6CCCE39E334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E59BC9A-6F67-49D8-8E51-0D00620FDB8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EAD60AC-71D7-494A-8CE2-C4F51458999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AB9CC7F-EBEB-4186-8BFA-F03DEAC8B57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3D56562-1547-4DF5-84F0-27ABF5F168B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D0E5E2D-1553-44A1-99D7-EC5C2AD0C40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0716A22-741F-4B49-8279-19F0FB7DDAE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A8D8A4F-36EE-403A-9BD8-C7BF77B372C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E75D549-C869-489E-80B6-7C8F2F397B4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2944BAF-C55F-4E25-B4F9-294692E8204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98D1F45-DB82-4A1D-990D-F9ABD2EDE8C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6B20E0F-3579-4C67-9C9C-32DC27491A2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6F35AEC-9A12-4F1A-BE9C-3A2B782AAE9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541F547-F8A3-4609-8590-A313F43CC76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D071FAE-93DA-4D69-8565-139B67D0570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E74D76E-3242-46F1-A91D-3EF3FC1BB81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0EBA030-F451-4644-A399-9118EE8DBA8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7774460-1D7A-4BBC-B155-985BA9F207B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BD25CF3-9A33-49CF-B225-F1189BA16D6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4D42412-B958-4E01-9E2A-93CE06559A5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84A7B3D-FFD1-4EF5-9CAE-F90F2200B12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B8C3D41-18A8-450C-916B-177060DD9594}"/>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240838D-3946-430F-9AB0-FB05F326CB8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185D626-C387-4CB5-B1AA-F77B885EA06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666473F-0F19-494E-A98D-A4FF725CAD8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E5715B6-0E33-47ED-BC9E-7CC18659B75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094B86B-32EB-407F-8713-F43B13754F7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令和元年まで横ばいであったが、令和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年度まで指数は減少しており、県平均は上回るものの全国平均や類似団体平均を大きく下回る状態が続いている。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高齢化による扶助費の伸びが続く一方、若年層の割合が減り、税収が減少傾向となっており、今後も財政力指数は低下していく見込みである。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財政力指数の低下防止や向上にむけた取組として、子育て支援の充実等により若年層の移住・定住促進に努める。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0FE1A95-BBBB-4FE7-8C1A-E730C60B1D1F}"/>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AEAA1B0A-0ECF-4905-A9B7-CFAE8DD0696A}"/>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56FFFC2-2D17-4CB3-8A12-6CBB6A4FAD9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C6F1799-FD86-45AA-8BF9-64BE794CC901}"/>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43B50F6-BBD6-414A-8DCC-310EAFEB35A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BA7EEBA8-4108-4489-930C-3BA063C5031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F7CAF78-630F-4811-A286-40F0D7B600B4}"/>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060C611-2FFD-475A-B608-DBBF02D0A5D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90E426F-5563-4614-9CE3-CD9B3FB70A9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04510A4-F3D7-43C1-86CB-38A32B31472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3B0FFF5C-2C87-45D7-87DD-6B1565F1713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2092EA0-A76E-46D6-B5B2-8B817EDB8D7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BE3FB97-EBDD-442A-8A92-100EA4D0ADC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52C2FFB5-9AFC-42C6-9063-C39EE9C4BC4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87CA940-FC4C-4E83-A985-347B391193D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A2C8930F-3E34-4EAF-B908-EFF83D81CB4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A40C9FB6-97BF-4D78-A48A-D39D0902914D}"/>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14235E5C-3588-460E-B882-52D51311F38C}"/>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8957D4B9-FC3B-44FD-9970-5A85A20D8F7B}"/>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776960D6-38B4-4330-B552-0632438031AF}"/>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B0EE4F24-9B0D-42D4-A135-9E300923576B}"/>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151795</xdr:rowOff>
    </xdr:to>
    <xdr:cxnSp macro="">
      <xdr:nvCxnSpPr>
        <xdr:cNvPr id="70" name="直線コネクタ 69">
          <a:extLst>
            <a:ext uri="{FF2B5EF4-FFF2-40B4-BE49-F238E27FC236}">
              <a16:creationId xmlns:a16="http://schemas.microsoft.com/office/drawing/2014/main" id="{27EEAB2D-2944-48C1-910F-0BEA7FBF025E}"/>
            </a:ext>
          </a:extLst>
        </xdr:cNvPr>
        <xdr:cNvCxnSpPr/>
      </xdr:nvCxnSpPr>
      <xdr:spPr>
        <a:xfrm>
          <a:off x="4114800" y="73297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2B52E102-9719-4251-BA13-BDF802D087C4}"/>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D71C32DE-3E98-4514-9D4E-D6DAAE7C738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98FEC191-D965-4FF1-A6D2-54EF62EFE83F}"/>
            </a:ext>
          </a:extLst>
        </xdr:cNvPr>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3909FBD7-92C2-4E5F-BCE0-4E534A77EE36}"/>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E668B9F0-6463-46D2-BC4E-0A023F4B5D7D}"/>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1C9F5BCF-7FA3-4147-9E20-6547BA5517A2}"/>
            </a:ext>
          </a:extLst>
        </xdr:cNvPr>
        <xdr:cNvCxnSpPr/>
      </xdr:nvCxnSpPr>
      <xdr:spPr>
        <a:xfrm>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B5E2E9B0-3C3A-406F-8F25-F885064FE6A8}"/>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77D9C3-5B52-4F93-84AE-027E0B246186}"/>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2458A142-4174-466F-84ED-DF13F43FF1BC}"/>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AD2C1D04-09C9-4B8C-A469-24C7F09B1F4E}"/>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7350150-A4BA-4C48-A2E9-049A81F4BEF9}"/>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CB86667D-6936-4973-BFCB-6283EED1024F}"/>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E46402B4-FD4C-466C-8FF2-E2689444E713}"/>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667C05D-D8A2-4E2B-8CE9-0F07535AD08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97E2781-1DB3-4CD2-B0F2-2ADB136A9C5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166BA89-06E2-485B-9FA4-D4008C51197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D1D783D-C99D-45C3-97DC-AD0AE0CE8FA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9F0C5A3-5C7A-4A20-A826-44CBBD9E005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89" name="楕円 88">
          <a:extLst>
            <a:ext uri="{FF2B5EF4-FFF2-40B4-BE49-F238E27FC236}">
              <a16:creationId xmlns:a16="http://schemas.microsoft.com/office/drawing/2014/main" id="{F6F3EF48-7109-4D12-BC9B-0CC26070F6B3}"/>
            </a:ext>
          </a:extLst>
        </xdr:cNvPr>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73072</xdr:rowOff>
    </xdr:from>
    <xdr:ext cx="762000" cy="259045"/>
    <xdr:sp macro="" textlink="">
      <xdr:nvSpPr>
        <xdr:cNvPr id="90" name="財政力該当値テキスト">
          <a:extLst>
            <a:ext uri="{FF2B5EF4-FFF2-40B4-BE49-F238E27FC236}">
              <a16:creationId xmlns:a16="http://schemas.microsoft.com/office/drawing/2014/main" id="{215D7551-3D38-498B-B93D-C2A6733C3A83}"/>
            </a:ext>
          </a:extLst>
        </xdr:cNvPr>
        <xdr:cNvSpPr txBox="1"/>
      </xdr:nvSpPr>
      <xdr:spPr>
        <a:xfrm>
          <a:off x="5041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8AFFE1AF-27B2-41DE-8F48-76333D489A8E}"/>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2" name="テキスト ボックス 91">
          <a:extLst>
            <a:ext uri="{FF2B5EF4-FFF2-40B4-BE49-F238E27FC236}">
              <a16:creationId xmlns:a16="http://schemas.microsoft.com/office/drawing/2014/main" id="{2DD5E9E4-CC08-45E3-AA92-66B5EA3A4205}"/>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955FB4C3-1992-45F7-ADB3-9EE5775659C2}"/>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F373DC2A-A743-40C0-BADE-6E5AF5B24303}"/>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D83A5A55-06AE-4C82-BC9F-95EB8313E1B5}"/>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a:extLst>
            <a:ext uri="{FF2B5EF4-FFF2-40B4-BE49-F238E27FC236}">
              <a16:creationId xmlns:a16="http://schemas.microsoft.com/office/drawing/2014/main" id="{47EB69C3-7499-4A5E-8B05-0FC2973AF9AD}"/>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C2DA5EE-0494-4413-9BDB-C18F4CC55AB1}"/>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a:extLst>
            <a:ext uri="{FF2B5EF4-FFF2-40B4-BE49-F238E27FC236}">
              <a16:creationId xmlns:a16="http://schemas.microsoft.com/office/drawing/2014/main" id="{CECBF13B-C656-4A04-8368-5D59EEAD8844}"/>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404F6F9-874B-47DF-B9F8-4BF17D9863D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1A6F657-CD43-4C5C-A78A-8891EF5AA0D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BC8EBC9D-B24A-448B-87F1-231A3C91158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E5D3739E-BC72-4DB4-B2A5-983C3A428CC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E8A41E8E-5EFE-4B4B-89AB-F31B1F3F30B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A47B52EE-FAE5-4FE3-9BAF-43D4B50CA7A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FAE341B0-8ABF-4CE9-B632-6724A5F0A2F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FFDFF34-2343-400E-B635-C8B1C88613F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373A6B32-B8E8-4E90-85FA-D23BDCDE897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2A0F131-A577-40D7-BBB1-CCFC2263754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466A5BCF-2428-4DD6-9FC7-3F4D158CE17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D795C48B-8BDF-4D38-901C-C54667B4EA9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A12A062-B57E-4711-AEB5-95FA0C14891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町直営で運営している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公共施設が多い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ため、人件費等の経常費用を多く要し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、また、土地区画整理事業、幼保一体化こども園建設事業などで借り入れた地方債の元金据置期間の終了に伴い、元金償還による公債費が増加し、経常収支比率が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より高い数値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年度は普通交付税の大幅な増額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により６％程度改善しており、令和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年度に実施した公債費の繰上償還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類似団体平均との差がこれまで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％以上あったものが令和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改善されている。今後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公債費の繰上償還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や施設の外部委託の検討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年度時点で９４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以下となるよう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5BA9C3B-3B0A-4BED-A4A3-05979A78E24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F67728F-2222-4293-A51C-74E9FE77A49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B4B407CD-BEDD-426B-BEB7-303316EBC0B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B6D2742-DCC5-4D7F-B5D9-ADB77F65DB0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3C116CFD-1EE7-491A-B9FC-DB98F5B93AC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ADE8699F-608C-4B48-B7AA-82B99680304D}"/>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F6E4D1A2-CEC3-4372-9980-0F46618B246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46DCBFFC-0704-4E0D-8BC1-D25E1FEB77D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FC39F396-617F-4C7F-83DD-721A4C6C333A}"/>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17E9FBED-DEB9-4A64-9323-96624339EF65}"/>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CF3407B6-0BF8-4FE0-B79A-9D59ACE45DFF}"/>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A603661E-D550-4D2D-9ABE-F08B28A0545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BEA48BF-5726-44C0-9A01-79C8244DEFD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ABA4C9E4-4BC7-4FDD-A8BE-BE230964917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69BADD2E-2780-4D5B-82FE-DC38CDFDF43D}"/>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66B4B51A-365D-4A79-A598-82D4FCD8F81E}"/>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C67B3820-9834-44E8-A8DF-664E8E32D6B2}"/>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B25B99A1-D4F9-462C-97D6-9DC21A146F81}"/>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39C9202E-E7CD-4864-BDD4-2499E39F879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64</xdr:row>
      <xdr:rowOff>87630</xdr:rowOff>
    </xdr:to>
    <xdr:cxnSp macro="">
      <xdr:nvCxnSpPr>
        <xdr:cNvPr id="131" name="直線コネクタ 130">
          <a:extLst>
            <a:ext uri="{FF2B5EF4-FFF2-40B4-BE49-F238E27FC236}">
              <a16:creationId xmlns:a16="http://schemas.microsoft.com/office/drawing/2014/main" id="{BF82D43B-CE87-4977-9E24-7FD599EBF9F0}"/>
            </a:ext>
          </a:extLst>
        </xdr:cNvPr>
        <xdr:cNvCxnSpPr/>
      </xdr:nvCxnSpPr>
      <xdr:spPr>
        <a:xfrm>
          <a:off x="4114800" y="1103147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4F7B3B6A-EF51-4B39-B367-9AC3C47EE427}"/>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AECBC4E4-13AF-4E0D-A20A-66AE00FF78EE}"/>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167132</xdr:rowOff>
    </xdr:to>
    <xdr:cxnSp macro="">
      <xdr:nvCxnSpPr>
        <xdr:cNvPr id="134" name="直線コネクタ 133">
          <a:extLst>
            <a:ext uri="{FF2B5EF4-FFF2-40B4-BE49-F238E27FC236}">
              <a16:creationId xmlns:a16="http://schemas.microsoft.com/office/drawing/2014/main" id="{D4BF4B74-9167-4E46-A3C9-46ED97848874}"/>
            </a:ext>
          </a:extLst>
        </xdr:cNvPr>
        <xdr:cNvCxnSpPr/>
      </xdr:nvCxnSpPr>
      <xdr:spPr>
        <a:xfrm flipV="1">
          <a:off x="3225800" y="1103147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173004D4-C625-42A1-BFA5-012C9AFBF4F2}"/>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C7846FE0-3FE9-4BC5-9DBB-005FC6A6024F}"/>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67</xdr:row>
      <xdr:rowOff>26924</xdr:rowOff>
    </xdr:to>
    <xdr:cxnSp macro="">
      <xdr:nvCxnSpPr>
        <xdr:cNvPr id="137" name="直線コネクタ 136">
          <a:extLst>
            <a:ext uri="{FF2B5EF4-FFF2-40B4-BE49-F238E27FC236}">
              <a16:creationId xmlns:a16="http://schemas.microsoft.com/office/drawing/2014/main" id="{3C9600DD-AC40-408C-B3D9-B425EEDA83CD}"/>
            </a:ext>
          </a:extLst>
        </xdr:cNvPr>
        <xdr:cNvCxnSpPr/>
      </xdr:nvCxnSpPr>
      <xdr:spPr>
        <a:xfrm flipV="1">
          <a:off x="2336800" y="1131138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E8A97658-7665-4E6E-AFD5-A295A3ACE9B8}"/>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EA3A9C6F-D9F9-4C8B-8CC6-E67481DC3D3A}"/>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150114</xdr:rowOff>
    </xdr:from>
    <xdr:to>
      <xdr:col>11</xdr:col>
      <xdr:colOff>31750</xdr:colOff>
      <xdr:row>67</xdr:row>
      <xdr:rowOff>26924</xdr:rowOff>
    </xdr:to>
    <xdr:cxnSp macro="">
      <xdr:nvCxnSpPr>
        <xdr:cNvPr id="140" name="直線コネクタ 139">
          <a:extLst>
            <a:ext uri="{FF2B5EF4-FFF2-40B4-BE49-F238E27FC236}">
              <a16:creationId xmlns:a16="http://schemas.microsoft.com/office/drawing/2014/main" id="{016BE117-3E87-4DA4-8F07-CD90004B9BC9}"/>
            </a:ext>
          </a:extLst>
        </xdr:cNvPr>
        <xdr:cNvCxnSpPr/>
      </xdr:nvCxnSpPr>
      <xdr:spPr>
        <a:xfrm>
          <a:off x="1447800" y="114658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31BB4AE5-43F1-4D6D-BD21-731839C3C8D7}"/>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DFDECBE0-AAE0-4760-9F45-9F7F409DA95C}"/>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CCAD10D9-7E32-4199-A6A9-7061BEDFDC52}"/>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3B2A09FD-4F99-49D1-85A0-B3C6652764B2}"/>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E50E637-76AA-42EA-9E90-77E28C3266F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490A2B-942D-4686-B6F5-7091878FEE0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4BEE6FD-CDA9-46AB-B3FD-89A7D263C52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199AE0A-476E-4536-80B2-BAB3B77624C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8AA89CD-F96F-437C-95FE-876CDB8BB49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a:extLst>
            <a:ext uri="{FF2B5EF4-FFF2-40B4-BE49-F238E27FC236}">
              <a16:creationId xmlns:a16="http://schemas.microsoft.com/office/drawing/2014/main" id="{8926EE0B-E1D2-4BF6-8249-80AA983DB33E}"/>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a:extLst>
            <a:ext uri="{FF2B5EF4-FFF2-40B4-BE49-F238E27FC236}">
              <a16:creationId xmlns:a16="http://schemas.microsoft.com/office/drawing/2014/main" id="{30E7630D-2AC1-42EB-AE13-71F1FBBC62EF}"/>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a:extLst>
            <a:ext uri="{FF2B5EF4-FFF2-40B4-BE49-F238E27FC236}">
              <a16:creationId xmlns:a16="http://schemas.microsoft.com/office/drawing/2014/main" id="{1512CE7C-FD20-4493-AD05-B8700742FCF6}"/>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a:extLst>
            <a:ext uri="{FF2B5EF4-FFF2-40B4-BE49-F238E27FC236}">
              <a16:creationId xmlns:a16="http://schemas.microsoft.com/office/drawing/2014/main" id="{C683858F-A230-4CE8-B3B0-9CA795160C88}"/>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4" name="楕円 153">
          <a:extLst>
            <a:ext uri="{FF2B5EF4-FFF2-40B4-BE49-F238E27FC236}">
              <a16:creationId xmlns:a16="http://schemas.microsoft.com/office/drawing/2014/main" id="{65953AC4-7BC5-47CE-A94F-C6BEDEE2BC13}"/>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5" name="テキスト ボックス 154">
          <a:extLst>
            <a:ext uri="{FF2B5EF4-FFF2-40B4-BE49-F238E27FC236}">
              <a16:creationId xmlns:a16="http://schemas.microsoft.com/office/drawing/2014/main" id="{2E91AFF2-B5DE-4C7A-93C2-C2240E415BE8}"/>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147574</xdr:rowOff>
    </xdr:from>
    <xdr:to>
      <xdr:col>11</xdr:col>
      <xdr:colOff>82550</xdr:colOff>
      <xdr:row>67</xdr:row>
      <xdr:rowOff>77724</xdr:rowOff>
    </xdr:to>
    <xdr:sp macro="" textlink="">
      <xdr:nvSpPr>
        <xdr:cNvPr id="156" name="楕円 155">
          <a:extLst>
            <a:ext uri="{FF2B5EF4-FFF2-40B4-BE49-F238E27FC236}">
              <a16:creationId xmlns:a16="http://schemas.microsoft.com/office/drawing/2014/main" id="{EDCCD877-A062-46C7-B1CA-A85584777244}"/>
            </a:ext>
          </a:extLst>
        </xdr:cNvPr>
        <xdr:cNvSpPr/>
      </xdr:nvSpPr>
      <xdr:spPr>
        <a:xfrm>
          <a:off x="2286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62501</xdr:rowOff>
    </xdr:from>
    <xdr:ext cx="762000" cy="259045"/>
    <xdr:sp macro="" textlink="">
      <xdr:nvSpPr>
        <xdr:cNvPr id="157" name="テキスト ボックス 156">
          <a:extLst>
            <a:ext uri="{FF2B5EF4-FFF2-40B4-BE49-F238E27FC236}">
              <a16:creationId xmlns:a16="http://schemas.microsoft.com/office/drawing/2014/main" id="{B97EDB80-B7CF-4AFC-8061-764DAA6141B0}"/>
            </a:ext>
          </a:extLst>
        </xdr:cNvPr>
        <xdr:cNvSpPr txBox="1"/>
      </xdr:nvSpPr>
      <xdr:spPr>
        <a:xfrm>
          <a:off x="1955800" y="1154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99314</xdr:rowOff>
    </xdr:from>
    <xdr:to>
      <xdr:col>7</xdr:col>
      <xdr:colOff>31750</xdr:colOff>
      <xdr:row>67</xdr:row>
      <xdr:rowOff>29464</xdr:rowOff>
    </xdr:to>
    <xdr:sp macro="" textlink="">
      <xdr:nvSpPr>
        <xdr:cNvPr id="158" name="楕円 157">
          <a:extLst>
            <a:ext uri="{FF2B5EF4-FFF2-40B4-BE49-F238E27FC236}">
              <a16:creationId xmlns:a16="http://schemas.microsoft.com/office/drawing/2014/main" id="{FBF6E46A-248D-40E0-9300-BD9DD1A47354}"/>
            </a:ext>
          </a:extLst>
        </xdr:cNvPr>
        <xdr:cNvSpPr/>
      </xdr:nvSpPr>
      <xdr:spPr>
        <a:xfrm>
          <a:off x="1397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14241</xdr:rowOff>
    </xdr:from>
    <xdr:ext cx="762000" cy="259045"/>
    <xdr:sp macro="" textlink="">
      <xdr:nvSpPr>
        <xdr:cNvPr id="159" name="テキスト ボックス 158">
          <a:extLst>
            <a:ext uri="{FF2B5EF4-FFF2-40B4-BE49-F238E27FC236}">
              <a16:creationId xmlns:a16="http://schemas.microsoft.com/office/drawing/2014/main" id="{64CD0E5A-0926-4472-9892-14BF84C196D9}"/>
            </a:ext>
          </a:extLst>
        </xdr:cNvPr>
        <xdr:cNvSpPr txBox="1"/>
      </xdr:nvSpPr>
      <xdr:spPr>
        <a:xfrm>
          <a:off x="1066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612DE5A-ACBA-4714-93AA-CEF759934A7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6EA617AE-9579-40E8-8C14-63EE47B7782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B7BB7B8-79F1-4B95-A064-E25E3352529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A18EEB8-4E7D-41C6-9A66-6C3562E7195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5E53ED0-4713-4FED-B311-CD2F800D208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F8CC98BB-8651-42E6-AD2F-34D0B9D2540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C23D93A-CB10-41D6-B41E-85E22458E5A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62BFB9AE-2BB7-41ED-8A4F-922EE3C19E2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1FA33949-A033-41D8-8963-B90A420B233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21BCD431-688C-4D0E-978D-BF7DC6299F2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9D7FCBA1-1DC0-44AC-AB00-18536E375A1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BAB4980-BBEA-49EB-8AE0-880E8942DDF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944E925-0B3D-4089-8497-DEA8F0F599C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万円程度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低い数値となっているが、県平均に比べ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て若干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高い数値となっている。これは、町内のこども園、給食センター、斎場、清掃センターといった公共施設を町直営で運営しているため、人件費等の経常費用を多く要していることが要因と考えられる。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月より一般職員の給与を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％カットするなど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「緊急財政健全化計画」に基づ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人件費の抑制を図っている。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5FDB28C-1A9B-4020-BEA4-737D20A4513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7FFBACA-2B14-4B19-BD0B-20EA07B56F5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F85B7F1-F6E7-4A48-8306-2F8BD7339D6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D1255A01-34AB-4E50-95F1-4738430A8D8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FC9CF455-6D99-47DB-823F-044E2F90A56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7304D3D6-870D-4E8B-B62F-DD17424FB5A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A3EEA990-4E97-4613-83A4-62D9A3DEC23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A80EE6E-AFF3-446C-9A0A-499EC76DBB7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094328B-1E79-4DE2-850F-5EF74114B18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5700E312-9731-484F-B44A-3757DE82DC6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D76DC83-4EDD-4670-B67B-5CF59A34695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DDD74A8-8CD9-4F16-A3F1-F98174B3AE1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7DF93719-8DB0-490A-A2F8-E5F8478EC3A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B9AC467C-0CC2-4EAC-9979-7786E942979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EF1547DC-3925-4B1B-AA44-DE81C4E13C5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15774033-6F67-454F-AB38-98AEBAA49D8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18534F83-200D-4884-B866-C5AF53832317}"/>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D84F5962-2C61-4127-B2F5-E965D661FF8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DB71A697-01C7-4F92-B659-99F92C3878D5}"/>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404CEAC9-23BD-4E48-9E87-B9E21FD028ED}"/>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DFAEE008-894D-4560-983D-194681A9DC19}"/>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16979</xdr:rowOff>
    </xdr:from>
    <xdr:to>
      <xdr:col>23</xdr:col>
      <xdr:colOff>133350</xdr:colOff>
      <xdr:row>83</xdr:row>
      <xdr:rowOff>61233</xdr:rowOff>
    </xdr:to>
    <xdr:cxnSp macro="">
      <xdr:nvCxnSpPr>
        <xdr:cNvPr id="194" name="直線コネクタ 193">
          <a:extLst>
            <a:ext uri="{FF2B5EF4-FFF2-40B4-BE49-F238E27FC236}">
              <a16:creationId xmlns:a16="http://schemas.microsoft.com/office/drawing/2014/main" id="{1DAFD265-F98D-4EF8-9940-B21243F0BD17}"/>
            </a:ext>
          </a:extLst>
        </xdr:cNvPr>
        <xdr:cNvCxnSpPr/>
      </xdr:nvCxnSpPr>
      <xdr:spPr>
        <a:xfrm>
          <a:off x="4114800" y="14247329"/>
          <a:ext cx="8382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65DEAF97-A356-40D1-944F-2CE7766809A7}"/>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2A3B114B-3F6D-42B3-BEC8-E8EA4092045E}"/>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13159</xdr:rowOff>
    </xdr:from>
    <xdr:to>
      <xdr:col>19</xdr:col>
      <xdr:colOff>133350</xdr:colOff>
      <xdr:row>83</xdr:row>
      <xdr:rowOff>16979</xdr:rowOff>
    </xdr:to>
    <xdr:cxnSp macro="">
      <xdr:nvCxnSpPr>
        <xdr:cNvPr id="197" name="直線コネクタ 196">
          <a:extLst>
            <a:ext uri="{FF2B5EF4-FFF2-40B4-BE49-F238E27FC236}">
              <a16:creationId xmlns:a16="http://schemas.microsoft.com/office/drawing/2014/main" id="{B3882276-A0EB-4BC8-BB6E-098DDFB55CA7}"/>
            </a:ext>
          </a:extLst>
        </xdr:cNvPr>
        <xdr:cNvCxnSpPr/>
      </xdr:nvCxnSpPr>
      <xdr:spPr>
        <a:xfrm>
          <a:off x="3225800" y="14243509"/>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37AD0808-5D7D-48B4-90D1-E3F39087451D}"/>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438176CA-A58B-4036-94CD-C6D6E999EE44}"/>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93100</xdr:rowOff>
    </xdr:from>
    <xdr:to>
      <xdr:col>15</xdr:col>
      <xdr:colOff>82550</xdr:colOff>
      <xdr:row>83</xdr:row>
      <xdr:rowOff>13159</xdr:rowOff>
    </xdr:to>
    <xdr:cxnSp macro="">
      <xdr:nvCxnSpPr>
        <xdr:cNvPr id="200" name="直線コネクタ 199">
          <a:extLst>
            <a:ext uri="{FF2B5EF4-FFF2-40B4-BE49-F238E27FC236}">
              <a16:creationId xmlns:a16="http://schemas.microsoft.com/office/drawing/2014/main" id="{BE627FE8-E942-42B3-9DE2-6E7E0418B1EA}"/>
            </a:ext>
          </a:extLst>
        </xdr:cNvPr>
        <xdr:cNvCxnSpPr/>
      </xdr:nvCxnSpPr>
      <xdr:spPr>
        <a:xfrm>
          <a:off x="2336800" y="14152000"/>
          <a:ext cx="889000" cy="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A991B59A-D3B5-4D66-9AE7-55D8E6D923EB}"/>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2961A211-745F-4AB3-873F-26EC0C2272ED}"/>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74994</xdr:rowOff>
    </xdr:from>
    <xdr:to>
      <xdr:col>11</xdr:col>
      <xdr:colOff>31750</xdr:colOff>
      <xdr:row>82</xdr:row>
      <xdr:rowOff>93100</xdr:rowOff>
    </xdr:to>
    <xdr:cxnSp macro="">
      <xdr:nvCxnSpPr>
        <xdr:cNvPr id="203" name="直線コネクタ 202">
          <a:extLst>
            <a:ext uri="{FF2B5EF4-FFF2-40B4-BE49-F238E27FC236}">
              <a16:creationId xmlns:a16="http://schemas.microsoft.com/office/drawing/2014/main" id="{8D0B21F5-73E1-4CC5-9E40-7C957469A6E9}"/>
            </a:ext>
          </a:extLst>
        </xdr:cNvPr>
        <xdr:cNvCxnSpPr/>
      </xdr:nvCxnSpPr>
      <xdr:spPr>
        <a:xfrm>
          <a:off x="1447800" y="14133894"/>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274FEBEA-BDBE-4994-AA0F-FB9FB8C0A8C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38FF8668-29C9-43A7-AC27-361D808D39AE}"/>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86072515-CC4E-4CBE-BAAB-42DCC897033B}"/>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9855CE2E-F668-48F6-B493-CB118A962F0A}"/>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33B727C-9457-41B8-8BA6-929451F1729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E42797F-81B6-4982-8028-7D31AE21F47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5FE32C8-67F9-4784-9C7A-BCB205CBFF8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DFB00FC-6ABA-433A-A9A8-C7D8CA7E9BE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FE1FD93-B714-41B9-8142-2B725AFD772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10433</xdr:rowOff>
    </xdr:from>
    <xdr:to>
      <xdr:col>23</xdr:col>
      <xdr:colOff>184150</xdr:colOff>
      <xdr:row>83</xdr:row>
      <xdr:rowOff>112033</xdr:rowOff>
    </xdr:to>
    <xdr:sp macro="" textlink="">
      <xdr:nvSpPr>
        <xdr:cNvPr id="213" name="楕円 212">
          <a:extLst>
            <a:ext uri="{FF2B5EF4-FFF2-40B4-BE49-F238E27FC236}">
              <a16:creationId xmlns:a16="http://schemas.microsoft.com/office/drawing/2014/main" id="{40CD57E7-6941-42C1-BA7E-72D26A472C36}"/>
            </a:ext>
          </a:extLst>
        </xdr:cNvPr>
        <xdr:cNvSpPr/>
      </xdr:nvSpPr>
      <xdr:spPr>
        <a:xfrm>
          <a:off x="4902200" y="1424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26960</xdr:rowOff>
    </xdr:from>
    <xdr:ext cx="762000" cy="259045"/>
    <xdr:sp macro="" textlink="">
      <xdr:nvSpPr>
        <xdr:cNvPr id="214" name="人件費・物件費等の状況該当値テキスト">
          <a:extLst>
            <a:ext uri="{FF2B5EF4-FFF2-40B4-BE49-F238E27FC236}">
              <a16:creationId xmlns:a16="http://schemas.microsoft.com/office/drawing/2014/main" id="{6A202E17-B513-475A-B5DA-871AA7674965}"/>
            </a:ext>
          </a:extLst>
        </xdr:cNvPr>
        <xdr:cNvSpPr txBox="1"/>
      </xdr:nvSpPr>
      <xdr:spPr>
        <a:xfrm>
          <a:off x="5041900" y="1408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137629</xdr:rowOff>
    </xdr:from>
    <xdr:to>
      <xdr:col>19</xdr:col>
      <xdr:colOff>184150</xdr:colOff>
      <xdr:row>83</xdr:row>
      <xdr:rowOff>67779</xdr:rowOff>
    </xdr:to>
    <xdr:sp macro="" textlink="">
      <xdr:nvSpPr>
        <xdr:cNvPr id="215" name="楕円 214">
          <a:extLst>
            <a:ext uri="{FF2B5EF4-FFF2-40B4-BE49-F238E27FC236}">
              <a16:creationId xmlns:a16="http://schemas.microsoft.com/office/drawing/2014/main" id="{29DC3FE8-1F60-4A78-ABA8-6BEB315022C0}"/>
            </a:ext>
          </a:extLst>
        </xdr:cNvPr>
        <xdr:cNvSpPr/>
      </xdr:nvSpPr>
      <xdr:spPr>
        <a:xfrm>
          <a:off x="4064000" y="141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77956</xdr:rowOff>
    </xdr:from>
    <xdr:ext cx="736600" cy="259045"/>
    <xdr:sp macro="" textlink="">
      <xdr:nvSpPr>
        <xdr:cNvPr id="216" name="テキスト ボックス 215">
          <a:extLst>
            <a:ext uri="{FF2B5EF4-FFF2-40B4-BE49-F238E27FC236}">
              <a16:creationId xmlns:a16="http://schemas.microsoft.com/office/drawing/2014/main" id="{00D39732-B992-4296-B50C-3E3407E01C2B}"/>
            </a:ext>
          </a:extLst>
        </xdr:cNvPr>
        <xdr:cNvSpPr txBox="1"/>
      </xdr:nvSpPr>
      <xdr:spPr>
        <a:xfrm>
          <a:off x="3733800" y="1396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133809</xdr:rowOff>
    </xdr:from>
    <xdr:to>
      <xdr:col>15</xdr:col>
      <xdr:colOff>133350</xdr:colOff>
      <xdr:row>83</xdr:row>
      <xdr:rowOff>63959</xdr:rowOff>
    </xdr:to>
    <xdr:sp macro="" textlink="">
      <xdr:nvSpPr>
        <xdr:cNvPr id="217" name="楕円 216">
          <a:extLst>
            <a:ext uri="{FF2B5EF4-FFF2-40B4-BE49-F238E27FC236}">
              <a16:creationId xmlns:a16="http://schemas.microsoft.com/office/drawing/2014/main" id="{9EDD9B7B-3972-4DF6-8455-6EE546511766}"/>
            </a:ext>
          </a:extLst>
        </xdr:cNvPr>
        <xdr:cNvSpPr/>
      </xdr:nvSpPr>
      <xdr:spPr>
        <a:xfrm>
          <a:off x="3175000" y="141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74136</xdr:rowOff>
    </xdr:from>
    <xdr:ext cx="762000" cy="259045"/>
    <xdr:sp macro="" textlink="">
      <xdr:nvSpPr>
        <xdr:cNvPr id="218" name="テキスト ボックス 217">
          <a:extLst>
            <a:ext uri="{FF2B5EF4-FFF2-40B4-BE49-F238E27FC236}">
              <a16:creationId xmlns:a16="http://schemas.microsoft.com/office/drawing/2014/main" id="{2D528C94-FAEE-4235-8DA6-BFBF1E789D77}"/>
            </a:ext>
          </a:extLst>
        </xdr:cNvPr>
        <xdr:cNvSpPr txBox="1"/>
      </xdr:nvSpPr>
      <xdr:spPr>
        <a:xfrm>
          <a:off x="2844800" y="1396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42300</xdr:rowOff>
    </xdr:from>
    <xdr:to>
      <xdr:col>11</xdr:col>
      <xdr:colOff>82550</xdr:colOff>
      <xdr:row>82</xdr:row>
      <xdr:rowOff>143900</xdr:rowOff>
    </xdr:to>
    <xdr:sp macro="" textlink="">
      <xdr:nvSpPr>
        <xdr:cNvPr id="219" name="楕円 218">
          <a:extLst>
            <a:ext uri="{FF2B5EF4-FFF2-40B4-BE49-F238E27FC236}">
              <a16:creationId xmlns:a16="http://schemas.microsoft.com/office/drawing/2014/main" id="{ED448876-4300-46B0-B17F-2BD7B7847CF1}"/>
            </a:ext>
          </a:extLst>
        </xdr:cNvPr>
        <xdr:cNvSpPr/>
      </xdr:nvSpPr>
      <xdr:spPr>
        <a:xfrm>
          <a:off x="2286000" y="14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154077</xdr:rowOff>
    </xdr:from>
    <xdr:ext cx="762000" cy="259045"/>
    <xdr:sp macro="" textlink="">
      <xdr:nvSpPr>
        <xdr:cNvPr id="220" name="テキスト ボックス 219">
          <a:extLst>
            <a:ext uri="{FF2B5EF4-FFF2-40B4-BE49-F238E27FC236}">
              <a16:creationId xmlns:a16="http://schemas.microsoft.com/office/drawing/2014/main" id="{8509E4D8-3786-4D9D-9DDF-6EE68E4EAC59}"/>
            </a:ext>
          </a:extLst>
        </xdr:cNvPr>
        <xdr:cNvSpPr txBox="1"/>
      </xdr:nvSpPr>
      <xdr:spPr>
        <a:xfrm>
          <a:off x="1955800" y="13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24194</xdr:rowOff>
    </xdr:from>
    <xdr:to>
      <xdr:col>7</xdr:col>
      <xdr:colOff>31750</xdr:colOff>
      <xdr:row>82</xdr:row>
      <xdr:rowOff>125794</xdr:rowOff>
    </xdr:to>
    <xdr:sp macro="" textlink="">
      <xdr:nvSpPr>
        <xdr:cNvPr id="221" name="楕円 220">
          <a:extLst>
            <a:ext uri="{FF2B5EF4-FFF2-40B4-BE49-F238E27FC236}">
              <a16:creationId xmlns:a16="http://schemas.microsoft.com/office/drawing/2014/main" id="{0F1DC687-8603-4847-8A95-0C247BF1D584}"/>
            </a:ext>
          </a:extLst>
        </xdr:cNvPr>
        <xdr:cNvSpPr/>
      </xdr:nvSpPr>
      <xdr:spPr>
        <a:xfrm>
          <a:off x="1397000" y="140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135971</xdr:rowOff>
    </xdr:from>
    <xdr:ext cx="762000" cy="259045"/>
    <xdr:sp macro="" textlink="">
      <xdr:nvSpPr>
        <xdr:cNvPr id="222" name="テキスト ボックス 221">
          <a:extLst>
            <a:ext uri="{FF2B5EF4-FFF2-40B4-BE49-F238E27FC236}">
              <a16:creationId xmlns:a16="http://schemas.microsoft.com/office/drawing/2014/main" id="{D2C16605-02EA-4629-93B2-C21B3BCA3243}"/>
            </a:ext>
          </a:extLst>
        </xdr:cNvPr>
        <xdr:cNvSpPr txBox="1"/>
      </xdr:nvSpPr>
      <xdr:spPr>
        <a:xfrm>
          <a:off x="1066800" y="138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A7F87BC-4B1C-4AAC-8274-2771B3E5C63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56C5FF95-333A-4346-8147-FECD0825A26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37BD9ECA-07B5-4498-816D-EE342B637D2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AA963CE1-A1D3-4B19-A35C-34496C90DF4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A5864BB6-7B95-43EB-99C2-B78A69A50B4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4E3E073A-AE0F-4C6F-8F8F-9F4AAFEE0F4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C3D619D9-4E2F-4FB8-B717-9404A6454BF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4B7D5825-1FE6-439A-A7AA-DA54D6C053A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92C2FDE-18CD-49B6-B7EC-625DE87A808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CE38088-A248-46FA-9704-C1A9472E283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40641D0C-9BFE-4463-8713-706318D5C0F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26C2DE50-16B0-4A99-9279-54FEB412F4C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47D754CD-6292-47DA-9320-8DAF8D1C14F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年度までは、類似団体及び全国町村平均と比較しても、大きく差のない水準を保っていたが、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管理職</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年度に一般職</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の給与カット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％）を実施した結果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％以上近く</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下回ることとなった。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F2B8D8BE-398C-4547-984B-AA8229685E2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FAE9039B-FB57-48CB-AFA7-B32231ADCFF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D30FE28F-CCD4-4169-9A46-11F4B20B777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410FE9F0-F6C2-4E47-ABFA-4A81A060DFA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BFD5FA4F-1C42-4A9A-A422-5654D234974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ABA55437-B4A2-46DC-9C34-6A9F31677E7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B33F0A8B-DE50-48C4-8AB8-F6BCF6AF4DEF}"/>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97116F18-AE92-4D77-9AD8-9F8FA277210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6B80A60C-2484-4F13-AE20-9BE92AC06BF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A95DC44A-E190-4B28-8DC3-0A88358DEBD7}"/>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94371A42-3B45-41BA-A9FF-688A1BBAA57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3B9634B7-8391-4F5F-8B85-D8FA28798C6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DD9FB2DA-7D0B-47F1-8C25-EE8CC315B29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79ADC22D-41DC-4129-9755-82BE9EDF072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2A07477B-FFE5-462A-BD76-43DE0D00134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6AADCDD8-A4E3-4672-A832-89DA2C372F9C}"/>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1ADD1390-D938-498A-9EB0-B9E0BE9B9299}"/>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1D44A95C-52CF-40E4-B052-BC008FE4C63F}"/>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B259EFCE-D53E-4C52-8839-BD4BE670EE48}"/>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B9204E19-C829-4F86-94EC-F8394C501D7D}"/>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119945</xdr:rowOff>
    </xdr:to>
    <xdr:cxnSp macro="">
      <xdr:nvCxnSpPr>
        <xdr:cNvPr id="256" name="直線コネクタ 255">
          <a:extLst>
            <a:ext uri="{FF2B5EF4-FFF2-40B4-BE49-F238E27FC236}">
              <a16:creationId xmlns:a16="http://schemas.microsoft.com/office/drawing/2014/main" id="{D172565C-267A-45E9-A3C5-4F0B8971A8D5}"/>
            </a:ext>
          </a:extLst>
        </xdr:cNvPr>
        <xdr:cNvCxnSpPr/>
      </xdr:nvCxnSpPr>
      <xdr:spPr>
        <a:xfrm flipV="1">
          <a:off x="16179800" y="1425645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D5F8116-8204-485C-9980-46A5703399FE}"/>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3AC06A25-D66C-48AC-BBAF-8DD05A41FE56}"/>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85</xdr:row>
      <xdr:rowOff>152400</xdr:rowOff>
    </xdr:to>
    <xdr:cxnSp macro="">
      <xdr:nvCxnSpPr>
        <xdr:cNvPr id="259" name="直線コネクタ 258">
          <a:extLst>
            <a:ext uri="{FF2B5EF4-FFF2-40B4-BE49-F238E27FC236}">
              <a16:creationId xmlns:a16="http://schemas.microsoft.com/office/drawing/2014/main" id="{68DA2DBB-098E-4939-9A5D-49D934361F99}"/>
            </a:ext>
          </a:extLst>
        </xdr:cNvPr>
        <xdr:cNvCxnSpPr/>
      </xdr:nvCxnSpPr>
      <xdr:spPr>
        <a:xfrm flipV="1">
          <a:off x="15290800" y="14350295"/>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A1B06F65-AD68-41E0-97A3-4E6326864217}"/>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A0F696DC-2A34-44FF-9DC5-C18EA7F64516}"/>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152400</xdr:rowOff>
    </xdr:to>
    <xdr:cxnSp macro="">
      <xdr:nvCxnSpPr>
        <xdr:cNvPr id="262" name="直線コネクタ 261">
          <a:extLst>
            <a:ext uri="{FF2B5EF4-FFF2-40B4-BE49-F238E27FC236}">
              <a16:creationId xmlns:a16="http://schemas.microsoft.com/office/drawing/2014/main" id="{CC2B9CCD-5C94-4BFE-989E-4E407C046C29}"/>
            </a:ext>
          </a:extLst>
        </xdr:cNvPr>
        <xdr:cNvCxnSpPr/>
      </xdr:nvCxnSpPr>
      <xdr:spPr>
        <a:xfrm>
          <a:off x="14401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1A9E9E5E-3435-4E1B-B9A4-C810E8D895BE}"/>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8A7A10B4-F20A-4AD9-8008-22F576D42C79}"/>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61384</xdr:rowOff>
    </xdr:to>
    <xdr:cxnSp macro="">
      <xdr:nvCxnSpPr>
        <xdr:cNvPr id="265" name="直線コネクタ 264">
          <a:extLst>
            <a:ext uri="{FF2B5EF4-FFF2-40B4-BE49-F238E27FC236}">
              <a16:creationId xmlns:a16="http://schemas.microsoft.com/office/drawing/2014/main" id="{B90992F0-D67D-46ED-A32F-675913DBB9CB}"/>
            </a:ext>
          </a:extLst>
        </xdr:cNvPr>
        <xdr:cNvCxnSpPr/>
      </xdr:nvCxnSpPr>
      <xdr:spPr>
        <a:xfrm flipV="1">
          <a:off x="13512800" y="146988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531FAA6D-0D93-4AA3-8AC0-CC51A8A1C79E}"/>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2AF9F010-ED34-4ABB-AB46-F41F88D7356D}"/>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CCC9B550-B9C2-4E4A-9CDE-5B1ADE84DB2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7B21D257-765F-4595-96F2-5AC678AADF9C}"/>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1BBB8CE-CE60-4F01-9DD7-BC55C773CC0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2F5B04A-EFC8-457B-87C8-5BFBD433617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A805702-5D7B-4311-AE52-65E430C6240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1ACB869-1693-4E14-B4C1-F2C3D4B9360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E1AEF7E1-A659-45C3-B9EC-A40DDED07F3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146755</xdr:rowOff>
    </xdr:from>
    <xdr:to>
      <xdr:col>81</xdr:col>
      <xdr:colOff>95250</xdr:colOff>
      <xdr:row>83</xdr:row>
      <xdr:rowOff>76905</xdr:rowOff>
    </xdr:to>
    <xdr:sp macro="" textlink="">
      <xdr:nvSpPr>
        <xdr:cNvPr id="275" name="楕円 274">
          <a:extLst>
            <a:ext uri="{FF2B5EF4-FFF2-40B4-BE49-F238E27FC236}">
              <a16:creationId xmlns:a16="http://schemas.microsoft.com/office/drawing/2014/main" id="{B84DADFC-690E-4DF7-91AD-432165EC5FCF}"/>
            </a:ext>
          </a:extLst>
        </xdr:cNvPr>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163282</xdr:rowOff>
    </xdr:from>
    <xdr:ext cx="762000" cy="259045"/>
    <xdr:sp macro="" textlink="">
      <xdr:nvSpPr>
        <xdr:cNvPr id="276" name="給与水準   （国との比較）該当値テキスト">
          <a:extLst>
            <a:ext uri="{FF2B5EF4-FFF2-40B4-BE49-F238E27FC236}">
              <a16:creationId xmlns:a16="http://schemas.microsoft.com/office/drawing/2014/main" id="{CEED94FD-FA71-443C-AFF3-DFCA03B89382}"/>
            </a:ext>
          </a:extLst>
        </xdr:cNvPr>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7" name="楕円 276">
          <a:extLst>
            <a:ext uri="{FF2B5EF4-FFF2-40B4-BE49-F238E27FC236}">
              <a16:creationId xmlns:a16="http://schemas.microsoft.com/office/drawing/2014/main" id="{58366AC6-C0CA-471B-8431-91FC81796598}"/>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8" name="テキスト ボックス 277">
          <a:extLst>
            <a:ext uri="{FF2B5EF4-FFF2-40B4-BE49-F238E27FC236}">
              <a16:creationId xmlns:a16="http://schemas.microsoft.com/office/drawing/2014/main" id="{5C3F0E8D-92BE-42B5-A7F9-67342C38D2CD}"/>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9" name="楕円 278">
          <a:extLst>
            <a:ext uri="{FF2B5EF4-FFF2-40B4-BE49-F238E27FC236}">
              <a16:creationId xmlns:a16="http://schemas.microsoft.com/office/drawing/2014/main" id="{2BEA542F-2394-4D7C-A853-C6D3542A31C8}"/>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B9C654FA-3765-4592-A477-B7375CBD13FF}"/>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1" name="楕円 280">
          <a:extLst>
            <a:ext uri="{FF2B5EF4-FFF2-40B4-BE49-F238E27FC236}">
              <a16:creationId xmlns:a16="http://schemas.microsoft.com/office/drawing/2014/main" id="{D44BE703-C964-4AC8-A897-3E6FE19EA057}"/>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2" name="テキスト ボックス 281">
          <a:extLst>
            <a:ext uri="{FF2B5EF4-FFF2-40B4-BE49-F238E27FC236}">
              <a16:creationId xmlns:a16="http://schemas.microsoft.com/office/drawing/2014/main" id="{AB07DAA6-6FE0-4066-9B76-DE99DFF880C9}"/>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3" name="楕円 282">
          <a:extLst>
            <a:ext uri="{FF2B5EF4-FFF2-40B4-BE49-F238E27FC236}">
              <a16:creationId xmlns:a16="http://schemas.microsoft.com/office/drawing/2014/main" id="{84D5B10F-E864-434D-8753-B5DF6900CBFB}"/>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2E264090-F0C3-4F55-922D-45CC53319AEB}"/>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BA7C22EF-E529-4779-861A-DD659F97C35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281B738A-BB5E-434B-9805-9A64E7060E6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C8EAABCD-353E-4628-AD72-0D99292BFC5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AC041A9F-D2E4-415B-A53A-E11461A6FFD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13904FDD-DCF3-4235-A6BB-832C07720FF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BCE6523A-47AA-44A0-B613-0D78861AE73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E5A2F32F-BEEE-44AE-904A-CC70F28219E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3C6508D4-0A45-4D6C-8A3E-ACE75803A81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EB624EE1-83F6-410A-82E7-9D7A1E9D6B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25412E80-A825-4373-9780-27BF0364303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C8539FE2-88DE-4E10-B310-47D68441820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5EE1D045-1386-48C8-9262-8049231DF93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E68D28E9-44AE-4F53-AF45-B4087183C69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こども園やごみ収集業務、給食センターといった公共施設を町直営で運営しているため、数値は県内平均、全国平均よりも高い状況となっている。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「緊急財政健全化計画」の早期集中プランに基づき、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かけて各部署の定員について事業効率化を図り、全体的に適正な定員になるように改善を行う。昨今の保育業務へのニーズの高まりと定員抑制のバランスをとりつつ、新規職員採用の抑制を実施し、また、町直営で運営している公共施設の外部委託検討を進め適正な定員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CB8EF7A3-5C69-4F6A-8F85-0A76B8D2069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4351E4FC-4478-45BF-BC0D-52964DF940B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EE941F50-6687-4784-AABD-DEF270BEBB5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1814D313-4170-4058-83FA-206D9B799EE1}"/>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B1540919-2F95-47F6-8B43-57B5A01AB97B}"/>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DD061ED8-A382-4A2B-9FF9-D65A5799284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CF1498FB-1C0F-42D3-955D-0BC49BB9F6A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142B7D9-9145-4FA0-BBDA-49DD9B12855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2EEDF6-A08C-4678-B226-E01A2216FB9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16161948-8AC0-4AEA-BEDA-D301EF2DBEE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749A5008-6539-4417-AE1A-A9442A21471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69870EC6-B252-463E-863B-3E394F8E96E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1B07D2E4-3407-4D17-AC2C-511F085A69B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932A37FB-CE78-4A9A-AE6A-69AEDCD1A9E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A46B9EF9-A88F-4B85-812C-5CBF00A6488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6BD27E39-0018-45FC-BB68-772D5E038F9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A65B03C0-715D-4B4F-85A7-EA81FEF84A21}"/>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99F2B0C5-82A2-44D8-8052-EB48FA1E4F53}"/>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91977DA4-2977-4E03-AD03-0FD2BE90D902}"/>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D463D0F9-E74F-4927-8A09-A036DAECC0D3}"/>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FA976B2D-D634-43EA-9174-91A521A73947}"/>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117898</xdr:rowOff>
    </xdr:from>
    <xdr:to>
      <xdr:col>81</xdr:col>
      <xdr:colOff>44450</xdr:colOff>
      <xdr:row>60</xdr:row>
      <xdr:rowOff>143369</xdr:rowOff>
    </xdr:to>
    <xdr:cxnSp macro="">
      <xdr:nvCxnSpPr>
        <xdr:cNvPr id="319" name="直線コネクタ 318">
          <a:extLst>
            <a:ext uri="{FF2B5EF4-FFF2-40B4-BE49-F238E27FC236}">
              <a16:creationId xmlns:a16="http://schemas.microsoft.com/office/drawing/2014/main" id="{BCC382D5-7E42-4273-849D-D503D04F15F2}"/>
            </a:ext>
          </a:extLst>
        </xdr:cNvPr>
        <xdr:cNvCxnSpPr/>
      </xdr:nvCxnSpPr>
      <xdr:spPr>
        <a:xfrm>
          <a:off x="16179800" y="10404898"/>
          <a:ext cx="8382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4391622F-C04F-4C00-94BE-1B9C86191145}"/>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D8BFD09F-A22B-449F-A4EB-C150AADC0AEB}"/>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112536</xdr:rowOff>
    </xdr:from>
    <xdr:to>
      <xdr:col>77</xdr:col>
      <xdr:colOff>44450</xdr:colOff>
      <xdr:row>60</xdr:row>
      <xdr:rowOff>117898</xdr:rowOff>
    </xdr:to>
    <xdr:cxnSp macro="">
      <xdr:nvCxnSpPr>
        <xdr:cNvPr id="322" name="直線コネクタ 321">
          <a:extLst>
            <a:ext uri="{FF2B5EF4-FFF2-40B4-BE49-F238E27FC236}">
              <a16:creationId xmlns:a16="http://schemas.microsoft.com/office/drawing/2014/main" id="{CDD36931-93F2-4A42-96F7-3CD5BF151AE6}"/>
            </a:ext>
          </a:extLst>
        </xdr:cNvPr>
        <xdr:cNvCxnSpPr/>
      </xdr:nvCxnSpPr>
      <xdr:spPr>
        <a:xfrm>
          <a:off x="15290800" y="1039953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679B29AB-87F3-4C78-A2EC-BEF6A9227ECE}"/>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E3538FA-E00F-4FFF-9A27-013DD90A27F7}"/>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104493</xdr:rowOff>
    </xdr:from>
    <xdr:to>
      <xdr:col>72</xdr:col>
      <xdr:colOff>203200</xdr:colOff>
      <xdr:row>60</xdr:row>
      <xdr:rowOff>112536</xdr:rowOff>
    </xdr:to>
    <xdr:cxnSp macro="">
      <xdr:nvCxnSpPr>
        <xdr:cNvPr id="325" name="直線コネクタ 324">
          <a:extLst>
            <a:ext uri="{FF2B5EF4-FFF2-40B4-BE49-F238E27FC236}">
              <a16:creationId xmlns:a16="http://schemas.microsoft.com/office/drawing/2014/main" id="{E53F9A68-C2E2-4259-94FE-743CC5B7F849}"/>
            </a:ext>
          </a:extLst>
        </xdr:cNvPr>
        <xdr:cNvCxnSpPr/>
      </xdr:nvCxnSpPr>
      <xdr:spPr>
        <a:xfrm>
          <a:off x="14401800" y="103914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C3FF9FB6-E642-416B-AC17-F9234830CE9B}"/>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1A284480-4676-4872-907C-8D859A3FADEC}"/>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104493</xdr:rowOff>
    </xdr:to>
    <xdr:cxnSp macro="">
      <xdr:nvCxnSpPr>
        <xdr:cNvPr id="328" name="直線コネクタ 327">
          <a:extLst>
            <a:ext uri="{FF2B5EF4-FFF2-40B4-BE49-F238E27FC236}">
              <a16:creationId xmlns:a16="http://schemas.microsoft.com/office/drawing/2014/main" id="{887C5912-7A35-4454-9118-91B39D7074FC}"/>
            </a:ext>
          </a:extLst>
        </xdr:cNvPr>
        <xdr:cNvCxnSpPr/>
      </xdr:nvCxnSpPr>
      <xdr:spPr>
        <a:xfrm>
          <a:off x="13512800" y="10364681"/>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AB279EE2-BACC-4CFF-A8AB-5506FA779603}"/>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EEFA3505-8A16-45E8-98B6-24246F2AE885}"/>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198C54B4-309D-4C44-B167-3E192987C241}"/>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B6CE54F8-DA25-4A28-A46A-0384D031ADF3}"/>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38C530F-456D-4478-9730-943E8B4B566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9F044C7-196C-4941-89DF-7EC4914C49C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C594892-4FF2-4011-B629-985152AE09D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B18DDB9-04A1-4C33-910D-24CAF249EE9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6FF6698-6F75-4375-8548-E5021398FA5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92569</xdr:rowOff>
    </xdr:from>
    <xdr:to>
      <xdr:col>81</xdr:col>
      <xdr:colOff>95250</xdr:colOff>
      <xdr:row>61</xdr:row>
      <xdr:rowOff>22719</xdr:rowOff>
    </xdr:to>
    <xdr:sp macro="" textlink="">
      <xdr:nvSpPr>
        <xdr:cNvPr id="338" name="楕円 337">
          <a:extLst>
            <a:ext uri="{FF2B5EF4-FFF2-40B4-BE49-F238E27FC236}">
              <a16:creationId xmlns:a16="http://schemas.microsoft.com/office/drawing/2014/main" id="{F244C79B-87BA-4EA9-B508-A66D2137452A}"/>
            </a:ext>
          </a:extLst>
        </xdr:cNvPr>
        <xdr:cNvSpPr/>
      </xdr:nvSpPr>
      <xdr:spPr>
        <a:xfrm>
          <a:off x="16967200" y="103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109096</xdr:rowOff>
    </xdr:from>
    <xdr:ext cx="762000" cy="259045"/>
    <xdr:sp macro="" textlink="">
      <xdr:nvSpPr>
        <xdr:cNvPr id="339" name="定員管理の状況該当値テキスト">
          <a:extLst>
            <a:ext uri="{FF2B5EF4-FFF2-40B4-BE49-F238E27FC236}">
              <a16:creationId xmlns:a16="http://schemas.microsoft.com/office/drawing/2014/main" id="{95D46882-6BB4-4AAA-978D-2D4419C634A0}"/>
            </a:ext>
          </a:extLst>
        </xdr:cNvPr>
        <xdr:cNvSpPr txBox="1"/>
      </xdr:nvSpPr>
      <xdr:spPr>
        <a:xfrm>
          <a:off x="17106900" y="1022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40" name="楕円 339">
          <a:extLst>
            <a:ext uri="{FF2B5EF4-FFF2-40B4-BE49-F238E27FC236}">
              <a16:creationId xmlns:a16="http://schemas.microsoft.com/office/drawing/2014/main" id="{17A00EB6-E78D-45B3-82E6-8C741E4A0B42}"/>
            </a:ext>
          </a:extLst>
        </xdr:cNvPr>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1" name="テキスト ボックス 340">
          <a:extLst>
            <a:ext uri="{FF2B5EF4-FFF2-40B4-BE49-F238E27FC236}">
              <a16:creationId xmlns:a16="http://schemas.microsoft.com/office/drawing/2014/main" id="{A8EC1377-C5C3-4646-ACC4-E1ACB8470773}"/>
            </a:ext>
          </a:extLst>
        </xdr:cNvPr>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61736</xdr:rowOff>
    </xdr:from>
    <xdr:to>
      <xdr:col>73</xdr:col>
      <xdr:colOff>44450</xdr:colOff>
      <xdr:row>60</xdr:row>
      <xdr:rowOff>163336</xdr:rowOff>
    </xdr:to>
    <xdr:sp macro="" textlink="">
      <xdr:nvSpPr>
        <xdr:cNvPr id="342" name="楕円 341">
          <a:extLst>
            <a:ext uri="{FF2B5EF4-FFF2-40B4-BE49-F238E27FC236}">
              <a16:creationId xmlns:a16="http://schemas.microsoft.com/office/drawing/2014/main" id="{AF87FC1B-00C5-4F6D-A09D-7CAC00456BA8}"/>
            </a:ext>
          </a:extLst>
        </xdr:cNvPr>
        <xdr:cNvSpPr/>
      </xdr:nvSpPr>
      <xdr:spPr>
        <a:xfrm>
          <a:off x="15240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2063</xdr:rowOff>
    </xdr:from>
    <xdr:ext cx="762000" cy="259045"/>
    <xdr:sp macro="" textlink="">
      <xdr:nvSpPr>
        <xdr:cNvPr id="343" name="テキスト ボックス 342">
          <a:extLst>
            <a:ext uri="{FF2B5EF4-FFF2-40B4-BE49-F238E27FC236}">
              <a16:creationId xmlns:a16="http://schemas.microsoft.com/office/drawing/2014/main" id="{8E0CF379-F9A2-456A-AAD7-4E26BB44920F}"/>
            </a:ext>
          </a:extLst>
        </xdr:cNvPr>
        <xdr:cNvSpPr txBox="1"/>
      </xdr:nvSpPr>
      <xdr:spPr>
        <a:xfrm>
          <a:off x="14909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53693</xdr:rowOff>
    </xdr:from>
    <xdr:to>
      <xdr:col>68</xdr:col>
      <xdr:colOff>203200</xdr:colOff>
      <xdr:row>60</xdr:row>
      <xdr:rowOff>155293</xdr:rowOff>
    </xdr:to>
    <xdr:sp macro="" textlink="">
      <xdr:nvSpPr>
        <xdr:cNvPr id="344" name="楕円 343">
          <a:extLst>
            <a:ext uri="{FF2B5EF4-FFF2-40B4-BE49-F238E27FC236}">
              <a16:creationId xmlns:a16="http://schemas.microsoft.com/office/drawing/2014/main" id="{010941BD-555F-40C5-B913-6FF61B28CB37}"/>
            </a:ext>
          </a:extLst>
        </xdr:cNvPr>
        <xdr:cNvSpPr/>
      </xdr:nvSpPr>
      <xdr:spPr>
        <a:xfrm>
          <a:off x="14351000" y="103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165470</xdr:rowOff>
    </xdr:from>
    <xdr:ext cx="762000" cy="259045"/>
    <xdr:sp macro="" textlink="">
      <xdr:nvSpPr>
        <xdr:cNvPr id="345" name="テキスト ボックス 344">
          <a:extLst>
            <a:ext uri="{FF2B5EF4-FFF2-40B4-BE49-F238E27FC236}">
              <a16:creationId xmlns:a16="http://schemas.microsoft.com/office/drawing/2014/main" id="{26F35B68-7981-47D7-BE7E-FEABA0D05DEE}"/>
            </a:ext>
          </a:extLst>
        </xdr:cNvPr>
        <xdr:cNvSpPr txBox="1"/>
      </xdr:nvSpPr>
      <xdr:spPr>
        <a:xfrm>
          <a:off x="14020800" y="1010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6" name="楕円 345">
          <a:extLst>
            <a:ext uri="{FF2B5EF4-FFF2-40B4-BE49-F238E27FC236}">
              <a16:creationId xmlns:a16="http://schemas.microsoft.com/office/drawing/2014/main" id="{C944E8DF-77AE-4F5F-A0AD-867828F3BE09}"/>
            </a:ext>
          </a:extLst>
        </xdr:cNvPr>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7" name="テキスト ボックス 346">
          <a:extLst>
            <a:ext uri="{FF2B5EF4-FFF2-40B4-BE49-F238E27FC236}">
              <a16:creationId xmlns:a16="http://schemas.microsoft.com/office/drawing/2014/main" id="{FBC0DAA8-4431-4C4B-B18F-FAEABB0EF984}"/>
            </a:ext>
          </a:extLst>
        </xdr:cNvPr>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CD3E5D2F-5A88-40AA-8D4D-54E127A5A49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B089C056-3F5E-4392-855E-8A17E8798EB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253862C-1619-4DD6-8BBE-2E419172D2B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F325B1C7-37EF-424F-A0F0-A59D21713EE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74379E24-07D4-4EF7-BF60-3DE191B270F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9C01A9CC-C0E3-494E-84B2-FC1A751CEEC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C112F2F3-9AB0-4C75-BDF3-BAE0C883843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C4ACFD1A-5D24-4C17-9F29-17767D3DDD5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5BA1C982-7B83-4BEA-A023-A6643AE53B8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FA74A506-6A2A-490F-ACDC-C2138D9D373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5D96C0C0-D06F-4029-B274-225C8949FCB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2F392290-E311-42CC-A2B4-26163E969B3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8ED77FAD-7B29-4514-9466-D66079ABC50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全国的にみても非常に高い数値となっており、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から償還が開始した第三セクター債が主な要因となっている。以降は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から土地区画整理事業、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から幼保一体型こども園建設事業の償還開始により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まで数値が増加している。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その対策として、「緊急財政健全化計画」により、普通建設事業などの抑制による起債発行額の抑制</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、既発行債の借換えによる公債費の平準化及び抑制を図っている。また、令和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に公債費の繰上償還を実施し、対前年度比で令和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％と大きく減少した。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引き続き、可能な財源で繰上償還を実施し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以下となるよう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266BD116-EC2B-44D0-BFF1-C735CCA3A294}"/>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EA2C8F5E-DD34-4EB4-B883-A3E3839932A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BD056AE2-83B6-4E0B-9BD7-794DB7923AD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8FE3BD27-982D-48FD-BDE3-6C240F947F8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99898595-BE37-49EF-9BEE-2F7F0C2C3F5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AE3EEC73-0759-4CCE-A19E-14CE9369069C}"/>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97C1211F-7F14-40AF-8A35-FD828F16A0CF}"/>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96741F8F-752A-4C41-9525-77FF6A5A9284}"/>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3A61C52C-F229-4358-AA16-061A7369AAB3}"/>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AF7ED32C-8AA2-4C4C-9604-7B1F1DB2F06C}"/>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2E382968-8414-431D-9343-4710E27C6C61}"/>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BD515A64-25F3-4D44-A82C-2B25470BBD57}"/>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99DA425B-E1E9-4B58-ABB0-215A277EA2F7}"/>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CA924999-9A08-4316-AF52-CC9322CD3D57}"/>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61527DEB-95F6-49C5-894F-163F07ECC89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63628DF1-8494-44AF-B60F-C01AF6E4358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150949</xdr:rowOff>
    </xdr:from>
    <xdr:to>
      <xdr:col>81</xdr:col>
      <xdr:colOff>44450</xdr:colOff>
      <xdr:row>43</xdr:row>
      <xdr:rowOff>88356</xdr:rowOff>
    </xdr:to>
    <xdr:cxnSp macro="">
      <xdr:nvCxnSpPr>
        <xdr:cNvPr id="377" name="直線コネクタ 376">
          <a:extLst>
            <a:ext uri="{FF2B5EF4-FFF2-40B4-BE49-F238E27FC236}">
              <a16:creationId xmlns:a16="http://schemas.microsoft.com/office/drawing/2014/main" id="{BA9994A0-D760-4ADF-82EB-2EA7530F0D1B}"/>
            </a:ext>
          </a:extLst>
        </xdr:cNvPr>
        <xdr:cNvCxnSpPr/>
      </xdr:nvCxnSpPr>
      <xdr:spPr>
        <a:xfrm flipV="1">
          <a:off x="17018000" y="6323149"/>
          <a:ext cx="0" cy="1137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60433</xdr:rowOff>
    </xdr:from>
    <xdr:ext cx="762000" cy="259045"/>
    <xdr:sp macro="" textlink="">
      <xdr:nvSpPr>
        <xdr:cNvPr id="378" name="公債費負担の状況最小値テキスト">
          <a:extLst>
            <a:ext uri="{FF2B5EF4-FFF2-40B4-BE49-F238E27FC236}">
              <a16:creationId xmlns:a16="http://schemas.microsoft.com/office/drawing/2014/main" id="{F21699B0-34D2-42EE-935B-3F867116A532}"/>
            </a:ext>
          </a:extLst>
        </xdr:cNvPr>
        <xdr:cNvSpPr txBox="1"/>
      </xdr:nvSpPr>
      <xdr:spPr>
        <a:xfrm>
          <a:off x="17106900" y="74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88356</xdr:rowOff>
    </xdr:from>
    <xdr:to>
      <xdr:col>81</xdr:col>
      <xdr:colOff>133350</xdr:colOff>
      <xdr:row>43</xdr:row>
      <xdr:rowOff>88356</xdr:rowOff>
    </xdr:to>
    <xdr:cxnSp macro="">
      <xdr:nvCxnSpPr>
        <xdr:cNvPr id="379" name="直線コネクタ 378">
          <a:extLst>
            <a:ext uri="{FF2B5EF4-FFF2-40B4-BE49-F238E27FC236}">
              <a16:creationId xmlns:a16="http://schemas.microsoft.com/office/drawing/2014/main" id="{8F49C364-09A7-4DB2-A473-B177833070CA}"/>
            </a:ext>
          </a:extLst>
        </xdr:cNvPr>
        <xdr:cNvCxnSpPr/>
      </xdr:nvCxnSpPr>
      <xdr:spPr>
        <a:xfrm>
          <a:off x="16929100" y="746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65876</xdr:rowOff>
    </xdr:from>
    <xdr:ext cx="762000" cy="259045"/>
    <xdr:sp macro="" textlink="">
      <xdr:nvSpPr>
        <xdr:cNvPr id="380" name="公債費負担の状況最大値テキスト">
          <a:extLst>
            <a:ext uri="{FF2B5EF4-FFF2-40B4-BE49-F238E27FC236}">
              <a16:creationId xmlns:a16="http://schemas.microsoft.com/office/drawing/2014/main" id="{3F60D0EC-0912-4007-8D63-8D647B6812B9}"/>
            </a:ext>
          </a:extLst>
        </xdr:cNvPr>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150949</xdr:rowOff>
    </xdr:from>
    <xdr:to>
      <xdr:col>81</xdr:col>
      <xdr:colOff>133350</xdr:colOff>
      <xdr:row>36</xdr:row>
      <xdr:rowOff>150949</xdr:rowOff>
    </xdr:to>
    <xdr:cxnSp macro="">
      <xdr:nvCxnSpPr>
        <xdr:cNvPr id="381" name="直線コネクタ 380">
          <a:extLst>
            <a:ext uri="{FF2B5EF4-FFF2-40B4-BE49-F238E27FC236}">
              <a16:creationId xmlns:a16="http://schemas.microsoft.com/office/drawing/2014/main" id="{BB8CCF3F-3862-4B4B-8CB3-30E9AFE548BF}"/>
            </a:ext>
          </a:extLst>
        </xdr:cNvPr>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88356</xdr:rowOff>
    </xdr:from>
    <xdr:to>
      <xdr:col>81</xdr:col>
      <xdr:colOff>44450</xdr:colOff>
      <xdr:row>44</xdr:row>
      <xdr:rowOff>27215</xdr:rowOff>
    </xdr:to>
    <xdr:cxnSp macro="">
      <xdr:nvCxnSpPr>
        <xdr:cNvPr id="382" name="直線コネクタ 381">
          <a:extLst>
            <a:ext uri="{FF2B5EF4-FFF2-40B4-BE49-F238E27FC236}">
              <a16:creationId xmlns:a16="http://schemas.microsoft.com/office/drawing/2014/main" id="{934AE682-5A23-4279-BE94-AB8F211556FD}"/>
            </a:ext>
          </a:extLst>
        </xdr:cNvPr>
        <xdr:cNvCxnSpPr/>
      </xdr:nvCxnSpPr>
      <xdr:spPr>
        <a:xfrm flipV="1">
          <a:off x="16179800" y="7460706"/>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3" name="公債費負担の状況平均値テキスト">
          <a:extLst>
            <a:ext uri="{FF2B5EF4-FFF2-40B4-BE49-F238E27FC236}">
              <a16:creationId xmlns:a16="http://schemas.microsoft.com/office/drawing/2014/main" id="{3AD96101-6E4C-4CD8-8141-797871327EF9}"/>
            </a:ext>
          </a:extLst>
        </xdr:cNvPr>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4" name="フローチャート: 判断 383">
          <a:extLst>
            <a:ext uri="{FF2B5EF4-FFF2-40B4-BE49-F238E27FC236}">
              <a16:creationId xmlns:a16="http://schemas.microsoft.com/office/drawing/2014/main" id="{CF24DF32-B3D1-4AB6-B4F6-CF3B8E16F1CF}"/>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27215</xdr:rowOff>
    </xdr:from>
    <xdr:to>
      <xdr:col>77</xdr:col>
      <xdr:colOff>44450</xdr:colOff>
      <xdr:row>44</xdr:row>
      <xdr:rowOff>75474</xdr:rowOff>
    </xdr:to>
    <xdr:cxnSp macro="">
      <xdr:nvCxnSpPr>
        <xdr:cNvPr id="385" name="直線コネクタ 384">
          <a:extLst>
            <a:ext uri="{FF2B5EF4-FFF2-40B4-BE49-F238E27FC236}">
              <a16:creationId xmlns:a16="http://schemas.microsoft.com/office/drawing/2014/main" id="{418D9B17-5992-4549-B297-D9E699CE0B4E}"/>
            </a:ext>
          </a:extLst>
        </xdr:cNvPr>
        <xdr:cNvCxnSpPr/>
      </xdr:nvCxnSpPr>
      <xdr:spPr>
        <a:xfrm flipV="1">
          <a:off x="15290800" y="75710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6" name="フローチャート: 判断 385">
          <a:extLst>
            <a:ext uri="{FF2B5EF4-FFF2-40B4-BE49-F238E27FC236}">
              <a16:creationId xmlns:a16="http://schemas.microsoft.com/office/drawing/2014/main" id="{D198ABD4-7D90-4549-81FC-218521411DCB}"/>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7" name="テキスト ボックス 386">
          <a:extLst>
            <a:ext uri="{FF2B5EF4-FFF2-40B4-BE49-F238E27FC236}">
              <a16:creationId xmlns:a16="http://schemas.microsoft.com/office/drawing/2014/main" id="{B3EF77B5-CA48-435B-87A7-F4A4640EF716}"/>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34109</xdr:rowOff>
    </xdr:from>
    <xdr:to>
      <xdr:col>72</xdr:col>
      <xdr:colOff>203200</xdr:colOff>
      <xdr:row>44</xdr:row>
      <xdr:rowOff>75474</xdr:rowOff>
    </xdr:to>
    <xdr:cxnSp macro="">
      <xdr:nvCxnSpPr>
        <xdr:cNvPr id="388" name="直線コネクタ 387">
          <a:extLst>
            <a:ext uri="{FF2B5EF4-FFF2-40B4-BE49-F238E27FC236}">
              <a16:creationId xmlns:a16="http://schemas.microsoft.com/office/drawing/2014/main" id="{4D99C212-DBDD-462D-A0B4-20C9D542CD44}"/>
            </a:ext>
          </a:extLst>
        </xdr:cNvPr>
        <xdr:cNvCxnSpPr/>
      </xdr:nvCxnSpPr>
      <xdr:spPr>
        <a:xfrm>
          <a:off x="14401800" y="75779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62412</xdr:rowOff>
    </xdr:from>
    <xdr:to>
      <xdr:col>73</xdr:col>
      <xdr:colOff>44450</xdr:colOff>
      <xdr:row>40</xdr:row>
      <xdr:rowOff>164012</xdr:rowOff>
    </xdr:to>
    <xdr:sp macro="" textlink="">
      <xdr:nvSpPr>
        <xdr:cNvPr id="389" name="フローチャート: 判断 388">
          <a:extLst>
            <a:ext uri="{FF2B5EF4-FFF2-40B4-BE49-F238E27FC236}">
              <a16:creationId xmlns:a16="http://schemas.microsoft.com/office/drawing/2014/main" id="{F630BC3F-13A3-4200-B6F4-576E747A7BC8}"/>
            </a:ext>
          </a:extLst>
        </xdr:cNvPr>
        <xdr:cNvSpPr/>
      </xdr:nvSpPr>
      <xdr:spPr>
        <a:xfrm>
          <a:off x="15240000" y="692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2739</xdr:rowOff>
    </xdr:from>
    <xdr:ext cx="762000" cy="259045"/>
    <xdr:sp macro="" textlink="">
      <xdr:nvSpPr>
        <xdr:cNvPr id="390" name="テキスト ボックス 389">
          <a:extLst>
            <a:ext uri="{FF2B5EF4-FFF2-40B4-BE49-F238E27FC236}">
              <a16:creationId xmlns:a16="http://schemas.microsoft.com/office/drawing/2014/main" id="{9257CD65-41E2-4BEA-9DB7-D2DC8A180A34}"/>
            </a:ext>
          </a:extLst>
        </xdr:cNvPr>
        <xdr:cNvSpPr txBox="1"/>
      </xdr:nvSpPr>
      <xdr:spPr>
        <a:xfrm>
          <a:off x="14909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171087</xdr:rowOff>
    </xdr:from>
    <xdr:to>
      <xdr:col>68</xdr:col>
      <xdr:colOff>152400</xdr:colOff>
      <xdr:row>44</xdr:row>
      <xdr:rowOff>34109</xdr:rowOff>
    </xdr:to>
    <xdr:cxnSp macro="">
      <xdr:nvCxnSpPr>
        <xdr:cNvPr id="391" name="直線コネクタ 390">
          <a:extLst>
            <a:ext uri="{FF2B5EF4-FFF2-40B4-BE49-F238E27FC236}">
              <a16:creationId xmlns:a16="http://schemas.microsoft.com/office/drawing/2014/main" id="{8B3C0BC1-2535-4012-8A45-454473F60E02}"/>
            </a:ext>
          </a:extLst>
        </xdr:cNvPr>
        <xdr:cNvCxnSpPr/>
      </xdr:nvCxnSpPr>
      <xdr:spPr>
        <a:xfrm>
          <a:off x="13512800" y="754343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2" name="フローチャート: 判断 391">
          <a:extLst>
            <a:ext uri="{FF2B5EF4-FFF2-40B4-BE49-F238E27FC236}">
              <a16:creationId xmlns:a16="http://schemas.microsoft.com/office/drawing/2014/main" id="{EE1E1D87-3E9B-498E-BE4D-AE3F1079A7CF}"/>
            </a:ext>
          </a:extLst>
        </xdr:cNvPr>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30315</xdr:rowOff>
    </xdr:from>
    <xdr:ext cx="762000" cy="259045"/>
    <xdr:sp macro="" textlink="">
      <xdr:nvSpPr>
        <xdr:cNvPr id="393" name="テキスト ボックス 392">
          <a:extLst>
            <a:ext uri="{FF2B5EF4-FFF2-40B4-BE49-F238E27FC236}">
              <a16:creationId xmlns:a16="http://schemas.microsoft.com/office/drawing/2014/main" id="{267A9CCD-4603-418C-91CE-EE43550DA18C}"/>
            </a:ext>
          </a:extLst>
        </xdr:cNvPr>
        <xdr:cNvSpPr txBox="1"/>
      </xdr:nvSpPr>
      <xdr:spPr>
        <a:xfrm>
          <a:off x="14020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394" name="フローチャート: 判断 393">
          <a:extLst>
            <a:ext uri="{FF2B5EF4-FFF2-40B4-BE49-F238E27FC236}">
              <a16:creationId xmlns:a16="http://schemas.microsoft.com/office/drawing/2014/main" id="{26352572-0397-4394-BBF8-7054EAB297BE}"/>
            </a:ext>
          </a:extLst>
        </xdr:cNvPr>
        <xdr:cNvSpPr/>
      </xdr:nvSpPr>
      <xdr:spPr>
        <a:xfrm>
          <a:off x="13462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44104</xdr:rowOff>
    </xdr:from>
    <xdr:ext cx="762000" cy="259045"/>
    <xdr:sp macro="" textlink="">
      <xdr:nvSpPr>
        <xdr:cNvPr id="395" name="テキスト ボックス 394">
          <a:extLst>
            <a:ext uri="{FF2B5EF4-FFF2-40B4-BE49-F238E27FC236}">
              <a16:creationId xmlns:a16="http://schemas.microsoft.com/office/drawing/2014/main" id="{805EB5E9-6508-4EB1-82E6-F21591A36960}"/>
            </a:ext>
          </a:extLst>
        </xdr:cNvPr>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C006181-1F43-441D-9D9C-03D6BF6274B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C60580D-2DF5-40F6-B9A2-D818A8F4B8E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75B12C0-1A5E-44EC-8E1C-D30B870CFAC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2F784AB-D3BC-4EB0-9A93-D516B8369F5A}"/>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0BCF629-641A-4F4F-8F3D-240D73EB72D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37556</xdr:rowOff>
    </xdr:from>
    <xdr:to>
      <xdr:col>81</xdr:col>
      <xdr:colOff>95250</xdr:colOff>
      <xdr:row>43</xdr:row>
      <xdr:rowOff>139156</xdr:rowOff>
    </xdr:to>
    <xdr:sp macro="" textlink="">
      <xdr:nvSpPr>
        <xdr:cNvPr id="401" name="楕円 400">
          <a:extLst>
            <a:ext uri="{FF2B5EF4-FFF2-40B4-BE49-F238E27FC236}">
              <a16:creationId xmlns:a16="http://schemas.microsoft.com/office/drawing/2014/main" id="{1922F639-5F20-4419-AF21-CADE68B98664}"/>
            </a:ext>
          </a:extLst>
        </xdr:cNvPr>
        <xdr:cNvSpPr/>
      </xdr:nvSpPr>
      <xdr:spPr>
        <a:xfrm>
          <a:off x="169672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104883</xdr:rowOff>
    </xdr:from>
    <xdr:ext cx="762000" cy="259045"/>
    <xdr:sp macro="" textlink="">
      <xdr:nvSpPr>
        <xdr:cNvPr id="402" name="公債費負担の状況該当値テキスト">
          <a:extLst>
            <a:ext uri="{FF2B5EF4-FFF2-40B4-BE49-F238E27FC236}">
              <a16:creationId xmlns:a16="http://schemas.microsoft.com/office/drawing/2014/main" id="{D234AFEE-2A90-40EB-9261-61E331FA313D}"/>
            </a:ext>
          </a:extLst>
        </xdr:cNvPr>
        <xdr:cNvSpPr txBox="1"/>
      </xdr:nvSpPr>
      <xdr:spPr>
        <a:xfrm>
          <a:off x="17106900" y="730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147865</xdr:rowOff>
    </xdr:from>
    <xdr:to>
      <xdr:col>77</xdr:col>
      <xdr:colOff>95250</xdr:colOff>
      <xdr:row>44</xdr:row>
      <xdr:rowOff>78015</xdr:rowOff>
    </xdr:to>
    <xdr:sp macro="" textlink="">
      <xdr:nvSpPr>
        <xdr:cNvPr id="403" name="楕円 402">
          <a:extLst>
            <a:ext uri="{FF2B5EF4-FFF2-40B4-BE49-F238E27FC236}">
              <a16:creationId xmlns:a16="http://schemas.microsoft.com/office/drawing/2014/main" id="{5A7BFB95-899A-4429-A048-9C6D873B0423}"/>
            </a:ext>
          </a:extLst>
        </xdr:cNvPr>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62792</xdr:rowOff>
    </xdr:from>
    <xdr:ext cx="736600" cy="259045"/>
    <xdr:sp macro="" textlink="">
      <xdr:nvSpPr>
        <xdr:cNvPr id="404" name="テキスト ボックス 403">
          <a:extLst>
            <a:ext uri="{FF2B5EF4-FFF2-40B4-BE49-F238E27FC236}">
              <a16:creationId xmlns:a16="http://schemas.microsoft.com/office/drawing/2014/main" id="{6D0B6F58-F77C-41AF-B4E4-59C27FD31CBF}"/>
            </a:ext>
          </a:extLst>
        </xdr:cNvPr>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24674</xdr:rowOff>
    </xdr:from>
    <xdr:to>
      <xdr:col>73</xdr:col>
      <xdr:colOff>44450</xdr:colOff>
      <xdr:row>44</xdr:row>
      <xdr:rowOff>126274</xdr:rowOff>
    </xdr:to>
    <xdr:sp macro="" textlink="">
      <xdr:nvSpPr>
        <xdr:cNvPr id="405" name="楕円 404">
          <a:extLst>
            <a:ext uri="{FF2B5EF4-FFF2-40B4-BE49-F238E27FC236}">
              <a16:creationId xmlns:a16="http://schemas.microsoft.com/office/drawing/2014/main" id="{440D89E6-7E02-4C30-9DC9-DA5E49C37DF8}"/>
            </a:ext>
          </a:extLst>
        </xdr:cNvPr>
        <xdr:cNvSpPr/>
      </xdr:nvSpPr>
      <xdr:spPr>
        <a:xfrm>
          <a:off x="15240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111051</xdr:rowOff>
    </xdr:from>
    <xdr:ext cx="762000" cy="259045"/>
    <xdr:sp macro="" textlink="">
      <xdr:nvSpPr>
        <xdr:cNvPr id="406" name="テキスト ボックス 405">
          <a:extLst>
            <a:ext uri="{FF2B5EF4-FFF2-40B4-BE49-F238E27FC236}">
              <a16:creationId xmlns:a16="http://schemas.microsoft.com/office/drawing/2014/main" id="{305A868D-2999-45C5-8347-AFA86CE82991}"/>
            </a:ext>
          </a:extLst>
        </xdr:cNvPr>
        <xdr:cNvSpPr txBox="1"/>
      </xdr:nvSpPr>
      <xdr:spPr>
        <a:xfrm>
          <a:off x="14909800" y="76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154759</xdr:rowOff>
    </xdr:from>
    <xdr:to>
      <xdr:col>68</xdr:col>
      <xdr:colOff>203200</xdr:colOff>
      <xdr:row>44</xdr:row>
      <xdr:rowOff>84909</xdr:rowOff>
    </xdr:to>
    <xdr:sp macro="" textlink="">
      <xdr:nvSpPr>
        <xdr:cNvPr id="407" name="楕円 406">
          <a:extLst>
            <a:ext uri="{FF2B5EF4-FFF2-40B4-BE49-F238E27FC236}">
              <a16:creationId xmlns:a16="http://schemas.microsoft.com/office/drawing/2014/main" id="{2C3F33A3-E8AE-4875-A720-39C46CC52D22}"/>
            </a:ext>
          </a:extLst>
        </xdr:cNvPr>
        <xdr:cNvSpPr/>
      </xdr:nvSpPr>
      <xdr:spPr>
        <a:xfrm>
          <a:off x="14351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69686</xdr:rowOff>
    </xdr:from>
    <xdr:ext cx="762000" cy="259045"/>
    <xdr:sp macro="" textlink="">
      <xdr:nvSpPr>
        <xdr:cNvPr id="408" name="テキスト ボックス 407">
          <a:extLst>
            <a:ext uri="{FF2B5EF4-FFF2-40B4-BE49-F238E27FC236}">
              <a16:creationId xmlns:a16="http://schemas.microsoft.com/office/drawing/2014/main" id="{5460242F-21E5-409A-A739-F82A5A0484A7}"/>
            </a:ext>
          </a:extLst>
        </xdr:cNvPr>
        <xdr:cNvSpPr txBox="1"/>
      </xdr:nvSpPr>
      <xdr:spPr>
        <a:xfrm>
          <a:off x="14020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120287</xdr:rowOff>
    </xdr:from>
    <xdr:to>
      <xdr:col>64</xdr:col>
      <xdr:colOff>152400</xdr:colOff>
      <xdr:row>44</xdr:row>
      <xdr:rowOff>50437</xdr:rowOff>
    </xdr:to>
    <xdr:sp macro="" textlink="">
      <xdr:nvSpPr>
        <xdr:cNvPr id="409" name="楕円 408">
          <a:extLst>
            <a:ext uri="{FF2B5EF4-FFF2-40B4-BE49-F238E27FC236}">
              <a16:creationId xmlns:a16="http://schemas.microsoft.com/office/drawing/2014/main" id="{AE72C92C-8743-47F7-A744-A7BD75517688}"/>
            </a:ext>
          </a:extLst>
        </xdr:cNvPr>
        <xdr:cNvSpPr/>
      </xdr:nvSpPr>
      <xdr:spPr>
        <a:xfrm>
          <a:off x="13462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35214</xdr:rowOff>
    </xdr:from>
    <xdr:ext cx="762000" cy="259045"/>
    <xdr:sp macro="" textlink="">
      <xdr:nvSpPr>
        <xdr:cNvPr id="410" name="テキスト ボックス 409">
          <a:extLst>
            <a:ext uri="{FF2B5EF4-FFF2-40B4-BE49-F238E27FC236}">
              <a16:creationId xmlns:a16="http://schemas.microsoft.com/office/drawing/2014/main" id="{0AB9AD6B-037F-49F8-98F1-092CFDE8716D}"/>
            </a:ext>
          </a:extLst>
        </xdr:cNvPr>
        <xdr:cNvSpPr txBox="1"/>
      </xdr:nvSpPr>
      <xdr:spPr>
        <a:xfrm>
          <a:off x="13131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6787DEE2-3BA4-4F03-8F27-C10836DA1A3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C9491739-9FB3-407B-94C7-CE469691562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82AC9601-D784-4BBD-B23A-F818EC808F67}"/>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B37BF0-4616-422D-97C3-D58A8EB9F7F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BA643AD7-1F6A-41AB-9939-FA5A9788E62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460625F4-9511-45D2-A42D-B0D7B23143C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32694DEE-9622-44A4-83B8-7EF834275F5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A72207CC-7164-4831-99C8-7A23B93075F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E1A2EFB1-FA42-454C-9807-0D90E5C6E5B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2882038F-8CD9-4914-9355-E5B455CD354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96EFD952-7D38-42B5-80F4-79D86098F24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71723883-2FD0-4B9C-8ED9-FBC21DA949B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993E8464-E391-4A8E-85F7-0495364807C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近年、幼保一体型こども園建設事業、土地開発公社解散、平群駅西特定土地区画整理事業、総合文化センター建設事業などによる多額の地方債の発行により、高い数値で推移している。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その対策として、「緊急財政健全化計画」により、普通建設事業などの抑制による起債発行額の抑制</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億円以内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、既発行債の借換えによる公債費の平準化及び抑制を図っている。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対策として、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に公債費の繰上償還を実施したことにより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大きく減少した。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引き続き、可能な財源で繰上償還を実施し、令和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以下となるよう目指す。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9FB283A8-117D-433A-A873-D8F5365EFD5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34C6E2A7-422B-45D1-9178-7C0B743DDB3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7081098C-E388-43B5-BE16-6E22C063AFE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C01BD0C6-7137-479E-99BD-0702FD10D62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F76DC60F-523B-47DA-A581-73148DECD996}"/>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B1313129-4232-488E-88DB-0AAEC7A90CB9}"/>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D9A5AD73-1C52-4EEC-93A3-686D1BC6CBE9}"/>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E0E071EB-E882-439F-BAF9-E662DA0354F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DD972D89-FEC8-4B39-AF2D-E43ABE5A8B82}"/>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E848D3FF-E17D-4676-9490-C0D20E36154F}"/>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C733FBBF-2F9B-4D42-B777-876CF4AF453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243D1A15-48ED-48A2-BA76-692A9D5E940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6CF61361-4B31-44DA-B56E-61CDFBD29A5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18</xdr:row>
      <xdr:rowOff>145847</xdr:rowOff>
    </xdr:to>
    <xdr:cxnSp macro="">
      <xdr:nvCxnSpPr>
        <xdr:cNvPr id="437" name="直線コネクタ 436">
          <a:extLst>
            <a:ext uri="{FF2B5EF4-FFF2-40B4-BE49-F238E27FC236}">
              <a16:creationId xmlns:a16="http://schemas.microsoft.com/office/drawing/2014/main" id="{C4A2258E-96BE-4821-A214-9631BA8E6DD9}"/>
            </a:ext>
          </a:extLst>
        </xdr:cNvPr>
        <xdr:cNvCxnSpPr/>
      </xdr:nvCxnSpPr>
      <xdr:spPr>
        <a:xfrm flipV="1">
          <a:off x="17018000" y="2451100"/>
          <a:ext cx="0" cy="78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117924</xdr:rowOff>
    </xdr:from>
    <xdr:ext cx="762000" cy="259045"/>
    <xdr:sp macro="" textlink="">
      <xdr:nvSpPr>
        <xdr:cNvPr id="438" name="将来負担の状況最小値テキスト">
          <a:extLst>
            <a:ext uri="{FF2B5EF4-FFF2-40B4-BE49-F238E27FC236}">
              <a16:creationId xmlns:a16="http://schemas.microsoft.com/office/drawing/2014/main" id="{5C2D244C-269C-4164-AFBB-5D29B3AB5D13}"/>
            </a:ext>
          </a:extLst>
        </xdr:cNvPr>
        <xdr:cNvSpPr txBox="1"/>
      </xdr:nvSpPr>
      <xdr:spPr>
        <a:xfrm>
          <a:off x="17106900" y="32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145847</xdr:rowOff>
    </xdr:from>
    <xdr:to>
      <xdr:col>81</xdr:col>
      <xdr:colOff>133350</xdr:colOff>
      <xdr:row>18</xdr:row>
      <xdr:rowOff>145847</xdr:rowOff>
    </xdr:to>
    <xdr:cxnSp macro="">
      <xdr:nvCxnSpPr>
        <xdr:cNvPr id="439" name="直線コネクタ 438">
          <a:extLst>
            <a:ext uri="{FF2B5EF4-FFF2-40B4-BE49-F238E27FC236}">
              <a16:creationId xmlns:a16="http://schemas.microsoft.com/office/drawing/2014/main" id="{AEB66994-FF87-4DB9-963B-202238D884E1}"/>
            </a:ext>
          </a:extLst>
        </xdr:cNvPr>
        <xdr:cNvCxnSpPr/>
      </xdr:nvCxnSpPr>
      <xdr:spPr>
        <a:xfrm>
          <a:off x="16929100" y="32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DE0F31CA-D09B-43A9-9AE5-25893057E67F}"/>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90ED5D6-34F7-4FA9-A633-3B1E15C8A33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121234</xdr:rowOff>
    </xdr:from>
    <xdr:to>
      <xdr:col>81</xdr:col>
      <xdr:colOff>44450</xdr:colOff>
      <xdr:row>19</xdr:row>
      <xdr:rowOff>78156</xdr:rowOff>
    </xdr:to>
    <xdr:cxnSp macro="">
      <xdr:nvCxnSpPr>
        <xdr:cNvPr id="442" name="直線コネクタ 441">
          <a:extLst>
            <a:ext uri="{FF2B5EF4-FFF2-40B4-BE49-F238E27FC236}">
              <a16:creationId xmlns:a16="http://schemas.microsoft.com/office/drawing/2014/main" id="{ACD23049-F105-445F-9D71-E466A67F6A0A}"/>
            </a:ext>
          </a:extLst>
        </xdr:cNvPr>
        <xdr:cNvCxnSpPr/>
      </xdr:nvCxnSpPr>
      <xdr:spPr>
        <a:xfrm flipV="1">
          <a:off x="16179800" y="3207334"/>
          <a:ext cx="8382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55F82AB5-A677-4B2E-9D59-7C6F76700E14}"/>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A8BC8CCD-6036-41C2-A226-9CBEDD3ED83E}"/>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78156</xdr:rowOff>
    </xdr:from>
    <xdr:to>
      <xdr:col>77</xdr:col>
      <xdr:colOff>44450</xdr:colOff>
      <xdr:row>20</xdr:row>
      <xdr:rowOff>97333</xdr:rowOff>
    </xdr:to>
    <xdr:cxnSp macro="">
      <xdr:nvCxnSpPr>
        <xdr:cNvPr id="445" name="直線コネクタ 444">
          <a:extLst>
            <a:ext uri="{FF2B5EF4-FFF2-40B4-BE49-F238E27FC236}">
              <a16:creationId xmlns:a16="http://schemas.microsoft.com/office/drawing/2014/main" id="{26E79DCD-322B-4512-8BF3-6C971C88E145}"/>
            </a:ext>
          </a:extLst>
        </xdr:cNvPr>
        <xdr:cNvCxnSpPr/>
      </xdr:nvCxnSpPr>
      <xdr:spPr>
        <a:xfrm flipV="1">
          <a:off x="15290800" y="3335706"/>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ADC7848D-291B-4289-A4FC-A07F16ADC14E}"/>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26006744-30F8-4A24-AF2D-67ED62BB0EEF}"/>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97333</xdr:rowOff>
    </xdr:from>
    <xdr:to>
      <xdr:col>72</xdr:col>
      <xdr:colOff>203200</xdr:colOff>
      <xdr:row>21</xdr:row>
      <xdr:rowOff>15164</xdr:rowOff>
    </xdr:to>
    <xdr:cxnSp macro="">
      <xdr:nvCxnSpPr>
        <xdr:cNvPr id="448" name="直線コネクタ 447">
          <a:extLst>
            <a:ext uri="{FF2B5EF4-FFF2-40B4-BE49-F238E27FC236}">
              <a16:creationId xmlns:a16="http://schemas.microsoft.com/office/drawing/2014/main" id="{A779346F-DD9D-4E2F-9556-20C1711D8B2F}"/>
            </a:ext>
          </a:extLst>
        </xdr:cNvPr>
        <xdr:cNvCxnSpPr/>
      </xdr:nvCxnSpPr>
      <xdr:spPr>
        <a:xfrm flipV="1">
          <a:off x="14401800" y="3526333"/>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61773</xdr:rowOff>
    </xdr:from>
    <xdr:to>
      <xdr:col>73</xdr:col>
      <xdr:colOff>44450</xdr:colOff>
      <xdr:row>14</xdr:row>
      <xdr:rowOff>163373</xdr:rowOff>
    </xdr:to>
    <xdr:sp macro="" textlink="">
      <xdr:nvSpPr>
        <xdr:cNvPr id="449" name="フローチャート: 判断 448">
          <a:extLst>
            <a:ext uri="{FF2B5EF4-FFF2-40B4-BE49-F238E27FC236}">
              <a16:creationId xmlns:a16="http://schemas.microsoft.com/office/drawing/2014/main" id="{D41A2A5A-5002-47FF-A3D2-CF93ABC0AC7A}"/>
            </a:ext>
          </a:extLst>
        </xdr:cNvPr>
        <xdr:cNvSpPr/>
      </xdr:nvSpPr>
      <xdr:spPr>
        <a:xfrm>
          <a:off x="15240000" y="24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2100</xdr:rowOff>
    </xdr:from>
    <xdr:ext cx="762000" cy="259045"/>
    <xdr:sp macro="" textlink="">
      <xdr:nvSpPr>
        <xdr:cNvPr id="450" name="テキスト ボックス 449">
          <a:extLst>
            <a:ext uri="{FF2B5EF4-FFF2-40B4-BE49-F238E27FC236}">
              <a16:creationId xmlns:a16="http://schemas.microsoft.com/office/drawing/2014/main" id="{0449F1FA-B70F-4A58-B7B5-3ABBD499DC48}"/>
            </a:ext>
          </a:extLst>
        </xdr:cNvPr>
        <xdr:cNvSpPr txBox="1"/>
      </xdr:nvSpPr>
      <xdr:spPr>
        <a:xfrm>
          <a:off x="14909800" y="223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111328</xdr:rowOff>
    </xdr:from>
    <xdr:to>
      <xdr:col>68</xdr:col>
      <xdr:colOff>152400</xdr:colOff>
      <xdr:row>21</xdr:row>
      <xdr:rowOff>15164</xdr:rowOff>
    </xdr:to>
    <xdr:cxnSp macro="">
      <xdr:nvCxnSpPr>
        <xdr:cNvPr id="451" name="直線コネクタ 450">
          <a:extLst>
            <a:ext uri="{FF2B5EF4-FFF2-40B4-BE49-F238E27FC236}">
              <a16:creationId xmlns:a16="http://schemas.microsoft.com/office/drawing/2014/main" id="{FB956CA9-B00B-4B22-9088-CAB7A333C77C}"/>
            </a:ext>
          </a:extLst>
        </xdr:cNvPr>
        <xdr:cNvCxnSpPr/>
      </xdr:nvCxnSpPr>
      <xdr:spPr>
        <a:xfrm>
          <a:off x="13512800" y="3540328"/>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103276</xdr:rowOff>
    </xdr:from>
    <xdr:to>
      <xdr:col>68</xdr:col>
      <xdr:colOff>203200</xdr:colOff>
      <xdr:row>15</xdr:row>
      <xdr:rowOff>33426</xdr:rowOff>
    </xdr:to>
    <xdr:sp macro="" textlink="">
      <xdr:nvSpPr>
        <xdr:cNvPr id="452" name="フローチャート: 判断 451">
          <a:extLst>
            <a:ext uri="{FF2B5EF4-FFF2-40B4-BE49-F238E27FC236}">
              <a16:creationId xmlns:a16="http://schemas.microsoft.com/office/drawing/2014/main" id="{C5DD85AE-F966-4699-B0A3-6231A7053116}"/>
            </a:ext>
          </a:extLst>
        </xdr:cNvPr>
        <xdr:cNvSpPr/>
      </xdr:nvSpPr>
      <xdr:spPr>
        <a:xfrm>
          <a:off x="143510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43603</xdr:rowOff>
    </xdr:from>
    <xdr:ext cx="762000" cy="259045"/>
    <xdr:sp macro="" textlink="">
      <xdr:nvSpPr>
        <xdr:cNvPr id="453" name="テキスト ボックス 452">
          <a:extLst>
            <a:ext uri="{FF2B5EF4-FFF2-40B4-BE49-F238E27FC236}">
              <a16:creationId xmlns:a16="http://schemas.microsoft.com/office/drawing/2014/main" id="{EC47ACC0-09D3-452D-8604-15CBDBCD79DF}"/>
            </a:ext>
          </a:extLst>
        </xdr:cNvPr>
        <xdr:cNvSpPr txBox="1"/>
      </xdr:nvSpPr>
      <xdr:spPr>
        <a:xfrm>
          <a:off x="14020800" y="227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54" name="フローチャート: 判断 453">
          <a:extLst>
            <a:ext uri="{FF2B5EF4-FFF2-40B4-BE49-F238E27FC236}">
              <a16:creationId xmlns:a16="http://schemas.microsoft.com/office/drawing/2014/main" id="{FF7243CE-D172-4A04-BE5A-78449FEE5A4D}"/>
            </a:ext>
          </a:extLst>
        </xdr:cNvPr>
        <xdr:cNvSpPr/>
      </xdr:nvSpPr>
      <xdr:spPr>
        <a:xfrm>
          <a:off x="13462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55" name="テキスト ボックス 454">
          <a:extLst>
            <a:ext uri="{FF2B5EF4-FFF2-40B4-BE49-F238E27FC236}">
              <a16:creationId xmlns:a16="http://schemas.microsoft.com/office/drawing/2014/main" id="{CA93F34D-E3EC-4D73-9ED6-E44D8731F4C6}"/>
            </a:ext>
          </a:extLst>
        </xdr:cNvPr>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32C5D57-E5D4-40EF-B28E-3F8974E59BD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F13C341-3BF2-4FE9-B6F9-5C5542E8A91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4AD15F3-02E4-4334-ABF8-3F11C24DB36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869CCEC-CC22-474F-8FA8-7A0BFA0A044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E12D153-9BB5-429D-95CC-791FA62F835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70434</xdr:rowOff>
    </xdr:from>
    <xdr:to>
      <xdr:col>81</xdr:col>
      <xdr:colOff>95250</xdr:colOff>
      <xdr:row>19</xdr:row>
      <xdr:rowOff>584</xdr:rowOff>
    </xdr:to>
    <xdr:sp macro="" textlink="">
      <xdr:nvSpPr>
        <xdr:cNvPr id="461" name="楕円 460">
          <a:extLst>
            <a:ext uri="{FF2B5EF4-FFF2-40B4-BE49-F238E27FC236}">
              <a16:creationId xmlns:a16="http://schemas.microsoft.com/office/drawing/2014/main" id="{3ACDD46B-9C52-4B3A-98CB-263B8C7794E8}"/>
            </a:ext>
          </a:extLst>
        </xdr:cNvPr>
        <xdr:cNvSpPr/>
      </xdr:nvSpPr>
      <xdr:spPr>
        <a:xfrm>
          <a:off x="16967200" y="315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137761</xdr:rowOff>
    </xdr:from>
    <xdr:ext cx="762000" cy="259045"/>
    <xdr:sp macro="" textlink="">
      <xdr:nvSpPr>
        <xdr:cNvPr id="462" name="将来負担の状況該当値テキスト">
          <a:extLst>
            <a:ext uri="{FF2B5EF4-FFF2-40B4-BE49-F238E27FC236}">
              <a16:creationId xmlns:a16="http://schemas.microsoft.com/office/drawing/2014/main" id="{0DBDDFED-19AE-42A0-BAE5-FAFCB26889BE}"/>
            </a:ext>
          </a:extLst>
        </xdr:cNvPr>
        <xdr:cNvSpPr txBox="1"/>
      </xdr:nvSpPr>
      <xdr:spPr>
        <a:xfrm>
          <a:off x="17106900" y="305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27356</xdr:rowOff>
    </xdr:from>
    <xdr:to>
      <xdr:col>77</xdr:col>
      <xdr:colOff>95250</xdr:colOff>
      <xdr:row>19</xdr:row>
      <xdr:rowOff>128956</xdr:rowOff>
    </xdr:to>
    <xdr:sp macro="" textlink="">
      <xdr:nvSpPr>
        <xdr:cNvPr id="463" name="楕円 462">
          <a:extLst>
            <a:ext uri="{FF2B5EF4-FFF2-40B4-BE49-F238E27FC236}">
              <a16:creationId xmlns:a16="http://schemas.microsoft.com/office/drawing/2014/main" id="{58BFDA35-ACF0-4534-94C0-75E2B5CB72EF}"/>
            </a:ext>
          </a:extLst>
        </xdr:cNvPr>
        <xdr:cNvSpPr/>
      </xdr:nvSpPr>
      <xdr:spPr>
        <a:xfrm>
          <a:off x="16129000" y="32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113733</xdr:rowOff>
    </xdr:from>
    <xdr:ext cx="736600" cy="259045"/>
    <xdr:sp macro="" textlink="">
      <xdr:nvSpPr>
        <xdr:cNvPr id="464" name="テキスト ボックス 463">
          <a:extLst>
            <a:ext uri="{FF2B5EF4-FFF2-40B4-BE49-F238E27FC236}">
              <a16:creationId xmlns:a16="http://schemas.microsoft.com/office/drawing/2014/main" id="{8A2EF477-1244-426D-94D4-C92839F4133A}"/>
            </a:ext>
          </a:extLst>
        </xdr:cNvPr>
        <xdr:cNvSpPr txBox="1"/>
      </xdr:nvSpPr>
      <xdr:spPr>
        <a:xfrm>
          <a:off x="15798800" y="337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46533</xdr:rowOff>
    </xdr:from>
    <xdr:to>
      <xdr:col>73</xdr:col>
      <xdr:colOff>44450</xdr:colOff>
      <xdr:row>20</xdr:row>
      <xdr:rowOff>148133</xdr:rowOff>
    </xdr:to>
    <xdr:sp macro="" textlink="">
      <xdr:nvSpPr>
        <xdr:cNvPr id="465" name="楕円 464">
          <a:extLst>
            <a:ext uri="{FF2B5EF4-FFF2-40B4-BE49-F238E27FC236}">
              <a16:creationId xmlns:a16="http://schemas.microsoft.com/office/drawing/2014/main" id="{B4791310-EB78-4296-B380-CD5F09F40848}"/>
            </a:ext>
          </a:extLst>
        </xdr:cNvPr>
        <xdr:cNvSpPr/>
      </xdr:nvSpPr>
      <xdr:spPr>
        <a:xfrm>
          <a:off x="15240000" y="3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132910</xdr:rowOff>
    </xdr:from>
    <xdr:ext cx="762000" cy="259045"/>
    <xdr:sp macro="" textlink="">
      <xdr:nvSpPr>
        <xdr:cNvPr id="466" name="テキスト ボックス 465">
          <a:extLst>
            <a:ext uri="{FF2B5EF4-FFF2-40B4-BE49-F238E27FC236}">
              <a16:creationId xmlns:a16="http://schemas.microsoft.com/office/drawing/2014/main" id="{F7AA64F1-5EC6-4CD6-A4A8-6EFD945593E8}"/>
            </a:ext>
          </a:extLst>
        </xdr:cNvPr>
        <xdr:cNvSpPr txBox="1"/>
      </xdr:nvSpPr>
      <xdr:spPr>
        <a:xfrm>
          <a:off x="14909800" y="356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135814</xdr:rowOff>
    </xdr:from>
    <xdr:to>
      <xdr:col>68</xdr:col>
      <xdr:colOff>203200</xdr:colOff>
      <xdr:row>21</xdr:row>
      <xdr:rowOff>65964</xdr:rowOff>
    </xdr:to>
    <xdr:sp macro="" textlink="">
      <xdr:nvSpPr>
        <xdr:cNvPr id="467" name="楕円 466">
          <a:extLst>
            <a:ext uri="{FF2B5EF4-FFF2-40B4-BE49-F238E27FC236}">
              <a16:creationId xmlns:a16="http://schemas.microsoft.com/office/drawing/2014/main" id="{3C879494-D2E9-4E44-AF5B-0AD68130FFE0}"/>
            </a:ext>
          </a:extLst>
        </xdr:cNvPr>
        <xdr:cNvSpPr/>
      </xdr:nvSpPr>
      <xdr:spPr>
        <a:xfrm>
          <a:off x="14351000" y="3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50741</xdr:rowOff>
    </xdr:from>
    <xdr:ext cx="762000" cy="259045"/>
    <xdr:sp macro="" textlink="">
      <xdr:nvSpPr>
        <xdr:cNvPr id="468" name="テキスト ボックス 467">
          <a:extLst>
            <a:ext uri="{FF2B5EF4-FFF2-40B4-BE49-F238E27FC236}">
              <a16:creationId xmlns:a16="http://schemas.microsoft.com/office/drawing/2014/main" id="{AB9E7B33-5EC5-479C-AEA7-AF2D4C95E9EB}"/>
            </a:ext>
          </a:extLst>
        </xdr:cNvPr>
        <xdr:cNvSpPr txBox="1"/>
      </xdr:nvSpPr>
      <xdr:spPr>
        <a:xfrm>
          <a:off x="14020800" y="365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60528</xdr:rowOff>
    </xdr:from>
    <xdr:to>
      <xdr:col>64</xdr:col>
      <xdr:colOff>152400</xdr:colOff>
      <xdr:row>20</xdr:row>
      <xdr:rowOff>162128</xdr:rowOff>
    </xdr:to>
    <xdr:sp macro="" textlink="">
      <xdr:nvSpPr>
        <xdr:cNvPr id="469" name="楕円 468">
          <a:extLst>
            <a:ext uri="{FF2B5EF4-FFF2-40B4-BE49-F238E27FC236}">
              <a16:creationId xmlns:a16="http://schemas.microsoft.com/office/drawing/2014/main" id="{05D1A70A-B313-4F99-8C5A-D0D855A71082}"/>
            </a:ext>
          </a:extLst>
        </xdr:cNvPr>
        <xdr:cNvSpPr/>
      </xdr:nvSpPr>
      <xdr:spPr>
        <a:xfrm>
          <a:off x="13462000" y="34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146905</xdr:rowOff>
    </xdr:from>
    <xdr:ext cx="762000" cy="259045"/>
    <xdr:sp macro="" textlink="">
      <xdr:nvSpPr>
        <xdr:cNvPr id="470" name="テキスト ボックス 469">
          <a:extLst>
            <a:ext uri="{FF2B5EF4-FFF2-40B4-BE49-F238E27FC236}">
              <a16:creationId xmlns:a16="http://schemas.microsoft.com/office/drawing/2014/main" id="{449E68EA-42C5-423E-8A95-5DCE546F4F19}"/>
            </a:ext>
          </a:extLst>
        </xdr:cNvPr>
        <xdr:cNvSpPr txBox="1"/>
      </xdr:nvSpPr>
      <xdr:spPr>
        <a:xfrm>
          <a:off x="13131800" y="35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18,434
18,260
23.90
7,742,595
7,311,753
376,477
5,039,936
12,788,537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こども園・給食センターの直営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清掃センターの一部のみの委託、職員の雇用基準を正規雇用としていることから、全国平均より高い数値となっている。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年度は管理職の給与カットにより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職の給与カットにより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％程度数値が減少している。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今後も「緊急財政健全化計画」の早期集中プランに基づき、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にかけて各部署の定員について事業効率化を図り、全体的に適正な定員になるように改善をい人件費削減に努める。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39</xdr:row>
      <xdr:rowOff>42635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659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40</xdr:row>
      <xdr:rowOff>78015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29185"/>
          <a:ext cx="8890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40</xdr:row>
      <xdr:rowOff>78015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36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78015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において、指定管理制度による公共施設（総合スポーツ施設、老人福祉施設など）の外部委託、公共交通の外部委託、低い公共下水道普及率による、し尿処理経費などから、類似団体と比較して物件費が多額となっていることが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年度に策定された「緊急財政健全化計画」による、経常物件費の一律カット、事務手続きの簡素化等により一定の効果が見られ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年度は光熱水費や物価の高騰により、前年度比で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18</xdr:row>
      <xdr:rowOff>20320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235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18</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311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43180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98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扶助費については、比較的横ばいの状態が続いているが、今後は高齢者人口割合の増加に伴い、扶助費の増加が見込まれる。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健全化対策の一環として、基本的に新規事業の凍結、物件費の一律カットなどを実施しているが、各種公共施設の老朽化に伴う維持補修費の増加や、介護保険特別会計への繰出金の増加により、その他の割合は全国平均、県平均を上回った数値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高齢化に伴い、後期高齢者医療特別会計や介護保険特別会計への繰出金の増加により、令和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年度は類似団体平均より上回る結果となった。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今後も住民生活に支障をきたさない範囲で計画的な事業執行を行い、経常経費の抑制を図る。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20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1270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1270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年度より各種団体に対する補助金の見直しを行い、一律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％カット等を含め、その必要性や補助額の妥当性の精査を行っている。その結果、全国平均、奈良県平均より下回っている。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現状の財政状況を鑑みて、今後も引き続き補助費等の抑制を図る。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29028</xdr:rowOff>
    </xdr:from>
    <xdr:to>
      <xdr:col>82</xdr:col>
      <xdr:colOff>107950</xdr:colOff>
      <xdr:row>34</xdr:row>
      <xdr:rowOff>87811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5832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29028</xdr:rowOff>
    </xdr:from>
    <xdr:to>
      <xdr:col>78</xdr:col>
      <xdr:colOff>69850</xdr:colOff>
      <xdr:row>34</xdr:row>
      <xdr:rowOff>107406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583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107406</xdr:rowOff>
    </xdr:from>
    <xdr:to>
      <xdr:col>73</xdr:col>
      <xdr:colOff>180975</xdr:colOff>
      <xdr:row>34</xdr:row>
      <xdr:rowOff>159657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367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159657</xdr:rowOff>
    </xdr:from>
    <xdr:to>
      <xdr:col>69</xdr:col>
      <xdr:colOff>92075</xdr:colOff>
      <xdr:row>35</xdr:row>
      <xdr:rowOff>27396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88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37011</xdr:rowOff>
    </xdr:from>
    <xdr:to>
      <xdr:col>82</xdr:col>
      <xdr:colOff>158750</xdr:colOff>
      <xdr:row>34</xdr:row>
      <xdr:rowOff>138611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53538</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149678</xdr:rowOff>
    </xdr:from>
    <xdr:to>
      <xdr:col>78</xdr:col>
      <xdr:colOff>120650</xdr:colOff>
      <xdr:row>34</xdr:row>
      <xdr:rowOff>79828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90005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56606</xdr:rowOff>
    </xdr:from>
    <xdr:to>
      <xdr:col>74</xdr:col>
      <xdr:colOff>31750</xdr:colOff>
      <xdr:row>34</xdr:row>
      <xdr:rowOff>158206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168383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108857</xdr:rowOff>
    </xdr:from>
    <xdr:to>
      <xdr:col>69</xdr:col>
      <xdr:colOff>142875</xdr:colOff>
      <xdr:row>35</xdr:row>
      <xdr:rowOff>39007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148046</xdr:rowOff>
    </xdr:from>
    <xdr:to>
      <xdr:col>65</xdr:col>
      <xdr:colOff>53975</xdr:colOff>
      <xdr:row>35</xdr:row>
      <xdr:rowOff>78196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88373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幼保一体型こども園建設事業、土地開発公社解散、平群駅西特定土地区画整理事業などにより発行した地方債及び元金据置期間の終了に伴う元金償還額の増額により高い数値で推移し続け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その対策として、「緊急財政健全化計画」により、普通建設事業などの抑制による起債発行額の抑制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、既発行債の借換えによる公債費の平準化及び抑制を図っている。また、公債費の繰上償還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％程度を実施したことにより数値が大きく減少した。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149861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54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79</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101854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14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78994</xdr:rowOff>
    </xdr:from>
    <xdr:to>
      <xdr:col>11</xdr:col>
      <xdr:colOff>9525</xdr:colOff>
      <xdr:row>79</xdr:row>
      <xdr:rowOff>101854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235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99061</xdr:rowOff>
    </xdr:from>
    <xdr:to>
      <xdr:col>20</xdr:col>
      <xdr:colOff>38100</xdr:colOff>
      <xdr:row>79</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51054</xdr:rowOff>
    </xdr:from>
    <xdr:to>
      <xdr:col>11</xdr:col>
      <xdr:colOff>60325</xdr:colOff>
      <xdr:row>79</xdr:row>
      <xdr:rowOff>152654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137431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28194</xdr:rowOff>
    </xdr:from>
    <xdr:to>
      <xdr:col>6</xdr:col>
      <xdr:colOff>171450</xdr:colOff>
      <xdr:row>79</xdr:row>
      <xdr:rowOff>129794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114571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全国平均、奈良県平均よりも若干ではあるが低い数値となっており、今後も町単独事業の見直し等により、数値の上昇を抑え、適正な財政運営を図る。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154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154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147574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89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147574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50216</xdr:rowOff>
    </xdr:from>
    <xdr:to>
      <xdr:col>29</xdr:col>
      <xdr:colOff>127000</xdr:colOff>
      <xdr:row>17</xdr:row>
      <xdr:rowOff>53873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12491"/>
          <a:ext cx="6477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50216</xdr:rowOff>
    </xdr:from>
    <xdr:to>
      <xdr:col>26</xdr:col>
      <xdr:colOff>50800</xdr:colOff>
      <xdr:row>17</xdr:row>
      <xdr:rowOff>78715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2491"/>
          <a:ext cx="698500" cy="28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78715</xdr:rowOff>
    </xdr:from>
    <xdr:to>
      <xdr:col>22</xdr:col>
      <xdr:colOff>114300</xdr:colOff>
      <xdr:row>17</xdr:row>
      <xdr:rowOff>82042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0990"/>
          <a:ext cx="698500" cy="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82042</xdr:rowOff>
    </xdr:from>
    <xdr:to>
      <xdr:col>18</xdr:col>
      <xdr:colOff>177800</xdr:colOff>
      <xdr:row>17</xdr:row>
      <xdr:rowOff>91630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4317"/>
          <a:ext cx="698500" cy="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3073</xdr:rowOff>
    </xdr:from>
    <xdr:to>
      <xdr:col>29</xdr:col>
      <xdr:colOff>177800</xdr:colOff>
      <xdr:row>17</xdr:row>
      <xdr:rowOff>104673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146600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170866</xdr:rowOff>
    </xdr:from>
    <xdr:to>
      <xdr:col>26</xdr:col>
      <xdr:colOff>101600</xdr:colOff>
      <xdr:row>17</xdr:row>
      <xdr:rowOff>101016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111193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30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27915</xdr:rowOff>
    </xdr:from>
    <xdr:to>
      <xdr:col>22</xdr:col>
      <xdr:colOff>165100</xdr:colOff>
      <xdr:row>17</xdr:row>
      <xdr:rowOff>129515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114292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31242</xdr:rowOff>
    </xdr:from>
    <xdr:to>
      <xdr:col>19</xdr:col>
      <xdr:colOff>38100</xdr:colOff>
      <xdr:row>17</xdr:row>
      <xdr:rowOff>132842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117619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40830</xdr:rowOff>
    </xdr:from>
    <xdr:to>
      <xdr:col>15</xdr:col>
      <xdr:colOff>101600</xdr:colOff>
      <xdr:row>17</xdr:row>
      <xdr:rowOff>142430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3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127207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8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48659</xdr:rowOff>
    </xdr:from>
    <xdr:to>
      <xdr:col>29</xdr:col>
      <xdr:colOff>127000</xdr:colOff>
      <xdr:row>35</xdr:row>
      <xdr:rowOff>194483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59009"/>
          <a:ext cx="647700" cy="14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37206</xdr:rowOff>
    </xdr:from>
    <xdr:to>
      <xdr:col>26</xdr:col>
      <xdr:colOff>50800</xdr:colOff>
      <xdr:row>35</xdr:row>
      <xdr:rowOff>48659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47556"/>
          <a:ext cx="698500" cy="11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37206</xdr:rowOff>
    </xdr:from>
    <xdr:to>
      <xdr:col>22</xdr:col>
      <xdr:colOff>114300</xdr:colOff>
      <xdr:row>35</xdr:row>
      <xdr:rowOff>47858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47556"/>
          <a:ext cx="698500" cy="1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47858</xdr:rowOff>
    </xdr:from>
    <xdr:to>
      <xdr:col>18</xdr:col>
      <xdr:colOff>177800</xdr:colOff>
      <xdr:row>35</xdr:row>
      <xdr:rowOff>56591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8208"/>
          <a:ext cx="698500" cy="8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143683</xdr:rowOff>
    </xdr:from>
    <xdr:to>
      <xdr:col>29</xdr:col>
      <xdr:colOff>177800</xdr:colOff>
      <xdr:row>35</xdr:row>
      <xdr:rowOff>245283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5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331660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340759</xdr:rowOff>
    </xdr:from>
    <xdr:to>
      <xdr:col>26</xdr:col>
      <xdr:colOff>101600</xdr:colOff>
      <xdr:row>35</xdr:row>
      <xdr:rowOff>99459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08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109636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77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329306</xdr:rowOff>
    </xdr:from>
    <xdr:to>
      <xdr:col>22</xdr:col>
      <xdr:colOff>165100</xdr:colOff>
      <xdr:row>35</xdr:row>
      <xdr:rowOff>88006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9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98183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6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339958</xdr:rowOff>
    </xdr:from>
    <xdr:to>
      <xdr:col>19</xdr:col>
      <xdr:colOff>38100</xdr:colOff>
      <xdr:row>35</xdr:row>
      <xdr:rowOff>98658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108836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7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5791</xdr:rowOff>
    </xdr:from>
    <xdr:to>
      <xdr:col>15</xdr:col>
      <xdr:colOff>101600</xdr:colOff>
      <xdr:row>35</xdr:row>
      <xdr:rowOff>107391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1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117568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8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18,434
18,260
23.90
7,742,595
7,311,753
376,477
5,039,936
12,788,537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169961</xdr:rowOff>
    </xdr:from>
    <xdr:to>
      <xdr:col>24</xdr:col>
      <xdr:colOff>63500</xdr:colOff>
      <xdr:row>35</xdr:row>
      <xdr:rowOff>32501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999261"/>
          <a:ext cx="838200" cy="3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169961</xdr:rowOff>
    </xdr:from>
    <xdr:to>
      <xdr:col>19</xdr:col>
      <xdr:colOff>177800</xdr:colOff>
      <xdr:row>35</xdr:row>
      <xdr:rowOff>32315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99261"/>
          <a:ext cx="889000" cy="3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32315</xdr:rowOff>
    </xdr:from>
    <xdr:to>
      <xdr:col>15</xdr:col>
      <xdr:colOff>50800</xdr:colOff>
      <xdr:row>36</xdr:row>
      <xdr:rowOff>104296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033065"/>
          <a:ext cx="889000" cy="2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104296</xdr:rowOff>
    </xdr:from>
    <xdr:to>
      <xdr:col>10</xdr:col>
      <xdr:colOff>114300</xdr:colOff>
      <xdr:row>36</xdr:row>
      <xdr:rowOff>126784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76496"/>
          <a:ext cx="889000" cy="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153151</xdr:rowOff>
    </xdr:from>
    <xdr:to>
      <xdr:col>24</xdr:col>
      <xdr:colOff>114300</xdr:colOff>
      <xdr:row>35</xdr:row>
      <xdr:rowOff>83301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4578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119161</xdr:rowOff>
    </xdr:from>
    <xdr:to>
      <xdr:col>20</xdr:col>
      <xdr:colOff>38100</xdr:colOff>
      <xdr:row>35</xdr:row>
      <xdr:rowOff>49311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65838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152965</xdr:rowOff>
    </xdr:from>
    <xdr:to>
      <xdr:col>15</xdr:col>
      <xdr:colOff>101600</xdr:colOff>
      <xdr:row>35</xdr:row>
      <xdr:rowOff>83115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9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99642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7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53496</xdr:rowOff>
    </xdr:from>
    <xdr:to>
      <xdr:col>10</xdr:col>
      <xdr:colOff>165100</xdr:colOff>
      <xdr:row>36</xdr:row>
      <xdr:rowOff>155096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2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146223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31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75984</xdr:rowOff>
    </xdr:from>
    <xdr:to>
      <xdr:col>6</xdr:col>
      <xdr:colOff>38100</xdr:colOff>
      <xdr:row>37</xdr:row>
      <xdr:rowOff>6134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168711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3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47904</xdr:rowOff>
    </xdr:from>
    <xdr:to>
      <xdr:col>24</xdr:col>
      <xdr:colOff>63500</xdr:colOff>
      <xdr:row>58</xdr:row>
      <xdr:rowOff>128118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92004"/>
          <a:ext cx="838200" cy="8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109627</xdr:rowOff>
    </xdr:from>
    <xdr:to>
      <xdr:col>19</xdr:col>
      <xdr:colOff>177800</xdr:colOff>
      <xdr:row>58</xdr:row>
      <xdr:rowOff>128118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53727"/>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49771</xdr:rowOff>
    </xdr:from>
    <xdr:to>
      <xdr:col>15</xdr:col>
      <xdr:colOff>50800</xdr:colOff>
      <xdr:row>58</xdr:row>
      <xdr:rowOff>109627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93871"/>
          <a:ext cx="889000" cy="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49771</xdr:rowOff>
    </xdr:from>
    <xdr:to>
      <xdr:col>10</xdr:col>
      <xdr:colOff>114300</xdr:colOff>
      <xdr:row>58</xdr:row>
      <xdr:rowOff>78511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93871"/>
          <a:ext cx="889000" cy="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168554</xdr:rowOff>
    </xdr:from>
    <xdr:to>
      <xdr:col>24</xdr:col>
      <xdr:colOff>114300</xdr:colOff>
      <xdr:row>58</xdr:row>
      <xdr:rowOff>98704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146981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77318</xdr:rowOff>
    </xdr:from>
    <xdr:to>
      <xdr:col>20</xdr:col>
      <xdr:colOff>38100</xdr:colOff>
      <xdr:row>59</xdr:row>
      <xdr:rowOff>7468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170045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58827</xdr:rowOff>
    </xdr:from>
    <xdr:to>
      <xdr:col>15</xdr:col>
      <xdr:colOff>101600</xdr:colOff>
      <xdr:row>58</xdr:row>
      <xdr:rowOff>160427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151554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170421</xdr:rowOff>
    </xdr:from>
    <xdr:to>
      <xdr:col>10</xdr:col>
      <xdr:colOff>165100</xdr:colOff>
      <xdr:row>58</xdr:row>
      <xdr:rowOff>100571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91698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27711</xdr:rowOff>
    </xdr:from>
    <xdr:to>
      <xdr:col>6</xdr:col>
      <xdr:colOff>38100</xdr:colOff>
      <xdr:row>58</xdr:row>
      <xdr:rowOff>129311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120438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127287</xdr:rowOff>
    </xdr:from>
    <xdr:to>
      <xdr:col>24</xdr:col>
      <xdr:colOff>63500</xdr:colOff>
      <xdr:row>78</xdr:row>
      <xdr:rowOff>138488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0387"/>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127287</xdr:rowOff>
    </xdr:from>
    <xdr:to>
      <xdr:col>19</xdr:col>
      <xdr:colOff>177800</xdr:colOff>
      <xdr:row>78</xdr:row>
      <xdr:rowOff>136592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0387"/>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130739</xdr:rowOff>
    </xdr:from>
    <xdr:to>
      <xdr:col>15</xdr:col>
      <xdr:colOff>50800</xdr:colOff>
      <xdr:row>78</xdr:row>
      <xdr:rowOff>136592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3839"/>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116726</xdr:rowOff>
    </xdr:from>
    <xdr:to>
      <xdr:col>10</xdr:col>
      <xdr:colOff>114300</xdr:colOff>
      <xdr:row>78</xdr:row>
      <xdr:rowOff>130739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89826"/>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87688</xdr:rowOff>
    </xdr:from>
    <xdr:to>
      <xdr:col>24</xdr:col>
      <xdr:colOff>114300</xdr:colOff>
      <xdr:row>79</xdr:row>
      <xdr:rowOff>17838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2615</xdr:rowOff>
    </xdr:from>
    <xdr:ext cx="313932"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5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76487</xdr:rowOff>
    </xdr:from>
    <xdr:to>
      <xdr:col>20</xdr:col>
      <xdr:colOff>38100</xdr:colOff>
      <xdr:row>79</xdr:row>
      <xdr:rowOff>6637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169214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4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85792</xdr:rowOff>
    </xdr:from>
    <xdr:to>
      <xdr:col>15</xdr:col>
      <xdr:colOff>101600</xdr:colOff>
      <xdr:row>79</xdr:row>
      <xdr:rowOff>15942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7069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5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79939</xdr:rowOff>
    </xdr:from>
    <xdr:to>
      <xdr:col>10</xdr:col>
      <xdr:colOff>165100</xdr:colOff>
      <xdr:row>79</xdr:row>
      <xdr:rowOff>10089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1216</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65926</xdr:rowOff>
    </xdr:from>
    <xdr:to>
      <xdr:col>6</xdr:col>
      <xdr:colOff>38100</xdr:colOff>
      <xdr:row>78</xdr:row>
      <xdr:rowOff>167526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158653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82347</xdr:rowOff>
    </xdr:from>
    <xdr:to>
      <xdr:col>24</xdr:col>
      <xdr:colOff>63500</xdr:colOff>
      <xdr:row>97</xdr:row>
      <xdr:rowOff>60820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41547"/>
          <a:ext cx="8382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82347</xdr:rowOff>
    </xdr:from>
    <xdr:to>
      <xdr:col>19</xdr:col>
      <xdr:colOff>177800</xdr:colOff>
      <xdr:row>98</xdr:row>
      <xdr:rowOff>15850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41547"/>
          <a:ext cx="889000" cy="2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15850</xdr:rowOff>
    </xdr:from>
    <xdr:to>
      <xdr:col>15</xdr:col>
      <xdr:colOff>50800</xdr:colOff>
      <xdr:row>98</xdr:row>
      <xdr:rowOff>62485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795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62485</xdr:rowOff>
    </xdr:from>
    <xdr:to>
      <xdr:col>10</xdr:col>
      <xdr:colOff>114300</xdr:colOff>
      <xdr:row>98</xdr:row>
      <xdr:rowOff>86283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4585"/>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10020</xdr:rowOff>
    </xdr:from>
    <xdr:to>
      <xdr:col>24</xdr:col>
      <xdr:colOff>114300</xdr:colOff>
      <xdr:row>97</xdr:row>
      <xdr:rowOff>111620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159897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31547</xdr:rowOff>
    </xdr:from>
    <xdr:to>
      <xdr:col>20</xdr:col>
      <xdr:colOff>38100</xdr:colOff>
      <xdr:row>96</xdr:row>
      <xdr:rowOff>133147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124274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136500</xdr:rowOff>
    </xdr:from>
    <xdr:to>
      <xdr:col>15</xdr:col>
      <xdr:colOff>101600</xdr:colOff>
      <xdr:row>98</xdr:row>
      <xdr:rowOff>66650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57777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11685</xdr:rowOff>
    </xdr:from>
    <xdr:to>
      <xdr:col>10</xdr:col>
      <xdr:colOff>165100</xdr:colOff>
      <xdr:row>98</xdr:row>
      <xdr:rowOff>113285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104412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35483</xdr:rowOff>
    </xdr:from>
    <xdr:to>
      <xdr:col>6</xdr:col>
      <xdr:colOff>38100</xdr:colOff>
      <xdr:row>98</xdr:row>
      <xdr:rowOff>137083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128210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136170</xdr:rowOff>
    </xdr:from>
    <xdr:to>
      <xdr:col>55</xdr:col>
      <xdr:colOff>0</xdr:colOff>
      <xdr:row>37</xdr:row>
      <xdr:rowOff>159890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79820"/>
          <a:ext cx="838200" cy="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27965</xdr:rowOff>
    </xdr:from>
    <xdr:to>
      <xdr:col>50</xdr:col>
      <xdr:colOff>114300</xdr:colOff>
      <xdr:row>37</xdr:row>
      <xdr:rowOff>159890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28715"/>
          <a:ext cx="889000" cy="47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27965</xdr:rowOff>
    </xdr:from>
    <xdr:to>
      <xdr:col>45</xdr:col>
      <xdr:colOff>177800</xdr:colOff>
      <xdr:row>37</xdr:row>
      <xdr:rowOff>148816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8715"/>
          <a:ext cx="889000" cy="4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148816</xdr:rowOff>
    </xdr:from>
    <xdr:to>
      <xdr:col>41</xdr:col>
      <xdr:colOff>50800</xdr:colOff>
      <xdr:row>37</xdr:row>
      <xdr:rowOff>163008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92466"/>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85370</xdr:rowOff>
    </xdr:from>
    <xdr:to>
      <xdr:col>55</xdr:col>
      <xdr:colOff>50800</xdr:colOff>
      <xdr:row>38</xdr:row>
      <xdr:rowOff>15520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109090</xdr:rowOff>
    </xdr:from>
    <xdr:to>
      <xdr:col>50</xdr:col>
      <xdr:colOff>165100</xdr:colOff>
      <xdr:row>38</xdr:row>
      <xdr:rowOff>39239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52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30367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148615</xdr:rowOff>
    </xdr:from>
    <xdr:to>
      <xdr:col>46</xdr:col>
      <xdr:colOff>38100</xdr:colOff>
      <xdr:row>35</xdr:row>
      <xdr:rowOff>78765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69892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07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98016</xdr:rowOff>
    </xdr:from>
    <xdr:to>
      <xdr:col>41</xdr:col>
      <xdr:colOff>101600</xdr:colOff>
      <xdr:row>38</xdr:row>
      <xdr:rowOff>28166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19293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112208</xdr:rowOff>
    </xdr:from>
    <xdr:to>
      <xdr:col>36</xdr:col>
      <xdr:colOff>165100</xdr:colOff>
      <xdr:row>38</xdr:row>
      <xdr:rowOff>42358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33485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4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58075</xdr:rowOff>
    </xdr:from>
    <xdr:to>
      <xdr:col>55</xdr:col>
      <xdr:colOff>0</xdr:colOff>
      <xdr:row>58</xdr:row>
      <xdr:rowOff>130708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002175"/>
          <a:ext cx="838200" cy="7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115674</xdr:rowOff>
    </xdr:from>
    <xdr:to>
      <xdr:col>50</xdr:col>
      <xdr:colOff>114300</xdr:colOff>
      <xdr:row>58</xdr:row>
      <xdr:rowOff>58075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88324"/>
          <a:ext cx="889000" cy="1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119827</xdr:rowOff>
    </xdr:from>
    <xdr:to>
      <xdr:col>45</xdr:col>
      <xdr:colOff>177800</xdr:colOff>
      <xdr:row>57</xdr:row>
      <xdr:rowOff>115674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378127"/>
          <a:ext cx="889000" cy="5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140226</xdr:rowOff>
    </xdr:from>
    <xdr:to>
      <xdr:col>41</xdr:col>
      <xdr:colOff>50800</xdr:colOff>
      <xdr:row>54</xdr:row>
      <xdr:rowOff>119827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055626"/>
          <a:ext cx="889000" cy="3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79908</xdr:rowOff>
    </xdr:from>
    <xdr:to>
      <xdr:col>55</xdr:col>
      <xdr:colOff>50800</xdr:colOff>
      <xdr:row>59</xdr:row>
      <xdr:rowOff>10058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166285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7275</xdr:rowOff>
    </xdr:from>
    <xdr:to>
      <xdr:col>50</xdr:col>
      <xdr:colOff>165100</xdr:colOff>
      <xdr:row>58</xdr:row>
      <xdr:rowOff>108875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100002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4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64874</xdr:rowOff>
    </xdr:from>
    <xdr:to>
      <xdr:col>46</xdr:col>
      <xdr:colOff>38100</xdr:colOff>
      <xdr:row>57</xdr:row>
      <xdr:rowOff>166474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157601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69027</xdr:rowOff>
    </xdr:from>
    <xdr:to>
      <xdr:col>41</xdr:col>
      <xdr:colOff>101600</xdr:colOff>
      <xdr:row>54</xdr:row>
      <xdr:rowOff>170627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15704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1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89426</xdr:rowOff>
    </xdr:from>
    <xdr:to>
      <xdr:col>36</xdr:col>
      <xdr:colOff>165100</xdr:colOff>
      <xdr:row>53</xdr:row>
      <xdr:rowOff>19576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0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36103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78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41421</xdr:rowOff>
    </xdr:from>
    <xdr:to>
      <xdr:col>55</xdr:col>
      <xdr:colOff>0</xdr:colOff>
      <xdr:row>79</xdr:row>
      <xdr:rowOff>42050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85971"/>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155150</xdr:rowOff>
    </xdr:from>
    <xdr:to>
      <xdr:col>50</xdr:col>
      <xdr:colOff>114300</xdr:colOff>
      <xdr:row>79</xdr:row>
      <xdr:rowOff>42050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8250"/>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148577</xdr:rowOff>
    </xdr:from>
    <xdr:to>
      <xdr:col>45</xdr:col>
      <xdr:colOff>177800</xdr:colOff>
      <xdr:row>78</xdr:row>
      <xdr:rowOff>155150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1978627"/>
          <a:ext cx="889000" cy="154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148577</xdr:rowOff>
    </xdr:from>
    <xdr:to>
      <xdr:col>41</xdr:col>
      <xdr:colOff>50800</xdr:colOff>
      <xdr:row>76</xdr:row>
      <xdr:rowOff>33458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1978627"/>
          <a:ext cx="889000" cy="108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162071</xdr:rowOff>
    </xdr:from>
    <xdr:to>
      <xdr:col>55</xdr:col>
      <xdr:colOff>50800</xdr:colOff>
      <xdr:row>79</xdr:row>
      <xdr:rowOff>92221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76998</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0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162700</xdr:rowOff>
    </xdr:from>
    <xdr:to>
      <xdr:col>50</xdr:col>
      <xdr:colOff>165100</xdr:colOff>
      <xdr:row>79</xdr:row>
      <xdr:rowOff>92850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83977</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28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104350</xdr:rowOff>
    </xdr:from>
    <xdr:to>
      <xdr:col>46</xdr:col>
      <xdr:colOff>38100</xdr:colOff>
      <xdr:row>79</xdr:row>
      <xdr:rowOff>34500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25627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97777</xdr:rowOff>
    </xdr:from>
    <xdr:to>
      <xdr:col>41</xdr:col>
      <xdr:colOff>101600</xdr:colOff>
      <xdr:row>70</xdr:row>
      <xdr:rowOff>27927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19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44454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17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154108</xdr:rowOff>
    </xdr:from>
    <xdr:to>
      <xdr:col>36</xdr:col>
      <xdr:colOff>165100</xdr:colOff>
      <xdr:row>76</xdr:row>
      <xdr:rowOff>84258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100785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25933</xdr:rowOff>
    </xdr:from>
    <xdr:to>
      <xdr:col>55</xdr:col>
      <xdr:colOff>0</xdr:colOff>
      <xdr:row>98</xdr:row>
      <xdr:rowOff>75985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28033"/>
          <a:ext cx="838200" cy="5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89878</xdr:rowOff>
    </xdr:from>
    <xdr:to>
      <xdr:col>50</xdr:col>
      <xdr:colOff>114300</xdr:colOff>
      <xdr:row>98</xdr:row>
      <xdr:rowOff>25933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20528"/>
          <a:ext cx="889000" cy="10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89878</xdr:rowOff>
    </xdr:from>
    <xdr:to>
      <xdr:col>45</xdr:col>
      <xdr:colOff>177800</xdr:colOff>
      <xdr:row>98</xdr:row>
      <xdr:rowOff>122796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20528"/>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134062</xdr:rowOff>
    </xdr:from>
    <xdr:to>
      <xdr:col>41</xdr:col>
      <xdr:colOff>50800</xdr:colOff>
      <xdr:row>98</xdr:row>
      <xdr:rowOff>122796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64712"/>
          <a:ext cx="889000" cy="16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25185</xdr:rowOff>
    </xdr:from>
    <xdr:to>
      <xdr:col>55</xdr:col>
      <xdr:colOff>50800</xdr:colOff>
      <xdr:row>98</xdr:row>
      <xdr:rowOff>126785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111562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146583</xdr:rowOff>
    </xdr:from>
    <xdr:to>
      <xdr:col>50</xdr:col>
      <xdr:colOff>165100</xdr:colOff>
      <xdr:row>98</xdr:row>
      <xdr:rowOff>76733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67860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6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39078</xdr:rowOff>
    </xdr:from>
    <xdr:to>
      <xdr:col>46</xdr:col>
      <xdr:colOff>38100</xdr:colOff>
      <xdr:row>97</xdr:row>
      <xdr:rowOff>140678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131805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71996</xdr:rowOff>
    </xdr:from>
    <xdr:to>
      <xdr:col>41</xdr:col>
      <xdr:colOff>101600</xdr:colOff>
      <xdr:row>99</xdr:row>
      <xdr:rowOff>2146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164723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6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83262</xdr:rowOff>
    </xdr:from>
    <xdr:to>
      <xdr:col>36</xdr:col>
      <xdr:colOff>165100</xdr:colOff>
      <xdr:row>98</xdr:row>
      <xdr:rowOff>13412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11202</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97752"/>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4128</xdr:rowOff>
    </xdr:from>
    <xdr:to>
      <xdr:col>71</xdr:col>
      <xdr:colOff>177800</xdr:colOff>
      <xdr:row>39</xdr:row>
      <xdr:rowOff>11202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90678"/>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131852</xdr:rowOff>
    </xdr:from>
    <xdr:to>
      <xdr:col>72</xdr:col>
      <xdr:colOff>38100</xdr:colOff>
      <xdr:row>39</xdr:row>
      <xdr:rowOff>62002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53129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3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124778</xdr:rowOff>
    </xdr:from>
    <xdr:to>
      <xdr:col>67</xdr:col>
      <xdr:colOff>101600</xdr:colOff>
      <xdr:row>39</xdr:row>
      <xdr:rowOff>54928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46055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158316</xdr:rowOff>
    </xdr:from>
    <xdr:to>
      <xdr:col>85</xdr:col>
      <xdr:colOff>127000</xdr:colOff>
      <xdr:row>76</xdr:row>
      <xdr:rowOff>29477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17066"/>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158316</xdr:rowOff>
    </xdr:from>
    <xdr:to>
      <xdr:col>81</xdr:col>
      <xdr:colOff>50800</xdr:colOff>
      <xdr:row>76</xdr:row>
      <xdr:rowOff>111452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17066"/>
          <a:ext cx="889000" cy="1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111452</xdr:rowOff>
    </xdr:from>
    <xdr:to>
      <xdr:col>76</xdr:col>
      <xdr:colOff>114300</xdr:colOff>
      <xdr:row>76</xdr:row>
      <xdr:rowOff>115202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4165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115202</xdr:rowOff>
    </xdr:from>
    <xdr:to>
      <xdr:col>71</xdr:col>
      <xdr:colOff>177800</xdr:colOff>
      <xdr:row>76</xdr:row>
      <xdr:rowOff>130039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45402"/>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150127</xdr:rowOff>
    </xdr:from>
    <xdr:to>
      <xdr:col>85</xdr:col>
      <xdr:colOff>177800</xdr:colOff>
      <xdr:row>76</xdr:row>
      <xdr:rowOff>80277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107516</xdr:rowOff>
    </xdr:from>
    <xdr:to>
      <xdr:col>81</xdr:col>
      <xdr:colOff>101600</xdr:colOff>
      <xdr:row>76</xdr:row>
      <xdr:rowOff>37666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54193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60652</xdr:rowOff>
    </xdr:from>
    <xdr:to>
      <xdr:col>76</xdr:col>
      <xdr:colOff>165100</xdr:colOff>
      <xdr:row>76</xdr:row>
      <xdr:rowOff>162252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7330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6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64402</xdr:rowOff>
    </xdr:from>
    <xdr:to>
      <xdr:col>72</xdr:col>
      <xdr:colOff>38100</xdr:colOff>
      <xdr:row>76</xdr:row>
      <xdr:rowOff>166002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11078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79239</xdr:rowOff>
    </xdr:from>
    <xdr:to>
      <xdr:col>67</xdr:col>
      <xdr:colOff>101600</xdr:colOff>
      <xdr:row>77</xdr:row>
      <xdr:rowOff>9389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25915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103746</xdr:rowOff>
    </xdr:from>
    <xdr:to>
      <xdr:col>85</xdr:col>
      <xdr:colOff>127000</xdr:colOff>
      <xdr:row>98</xdr:row>
      <xdr:rowOff>144526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05846"/>
          <a:ext cx="838200" cy="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103746</xdr:rowOff>
    </xdr:from>
    <xdr:to>
      <xdr:col>81</xdr:col>
      <xdr:colOff>50800</xdr:colOff>
      <xdr:row>99</xdr:row>
      <xdr:rowOff>25552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05846"/>
          <a:ext cx="889000" cy="9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164973</xdr:rowOff>
    </xdr:from>
    <xdr:to>
      <xdr:col>76</xdr:col>
      <xdr:colOff>114300</xdr:colOff>
      <xdr:row>99</xdr:row>
      <xdr:rowOff>25552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67073"/>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164973</xdr:rowOff>
    </xdr:from>
    <xdr:to>
      <xdr:col>71</xdr:col>
      <xdr:colOff>177800</xdr:colOff>
      <xdr:row>99</xdr:row>
      <xdr:rowOff>34468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67073"/>
          <a:ext cx="889000" cy="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93726</xdr:rowOff>
    </xdr:from>
    <xdr:to>
      <xdr:col>85</xdr:col>
      <xdr:colOff>177800</xdr:colOff>
      <xdr:row>99</xdr:row>
      <xdr:rowOff>23876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8653</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1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52946</xdr:rowOff>
    </xdr:from>
    <xdr:to>
      <xdr:col>81</xdr:col>
      <xdr:colOff>101600</xdr:colOff>
      <xdr:row>98</xdr:row>
      <xdr:rowOff>154546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145673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4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146202</xdr:rowOff>
    </xdr:from>
    <xdr:to>
      <xdr:col>76</xdr:col>
      <xdr:colOff>165100</xdr:colOff>
      <xdr:row>99</xdr:row>
      <xdr:rowOff>76352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67479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114173</xdr:rowOff>
    </xdr:from>
    <xdr:to>
      <xdr:col>72</xdr:col>
      <xdr:colOff>38100</xdr:colOff>
      <xdr:row>99</xdr:row>
      <xdr:rowOff>44323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35450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0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155118</xdr:rowOff>
    </xdr:from>
    <xdr:to>
      <xdr:col>67</xdr:col>
      <xdr:colOff>101600</xdr:colOff>
      <xdr:row>99</xdr:row>
      <xdr:rowOff>85268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5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76395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704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162348</xdr:rowOff>
    </xdr:from>
    <xdr:to>
      <xdr:col>116</xdr:col>
      <xdr:colOff>63500</xdr:colOff>
      <xdr:row>77</xdr:row>
      <xdr:rowOff>14394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92548"/>
          <a:ext cx="8382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14394</xdr:rowOff>
    </xdr:from>
    <xdr:to>
      <xdr:col>111</xdr:col>
      <xdr:colOff>177800</xdr:colOff>
      <xdr:row>77</xdr:row>
      <xdr:rowOff>35051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6044"/>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35051</xdr:rowOff>
    </xdr:from>
    <xdr:to>
      <xdr:col>107</xdr:col>
      <xdr:colOff>50800</xdr:colOff>
      <xdr:row>77</xdr:row>
      <xdr:rowOff>52163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36701"/>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52163</xdr:rowOff>
    </xdr:from>
    <xdr:to>
      <xdr:col>102</xdr:col>
      <xdr:colOff>114300</xdr:colOff>
      <xdr:row>77</xdr:row>
      <xdr:rowOff>85277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53813"/>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111548</xdr:rowOff>
    </xdr:from>
    <xdr:to>
      <xdr:col>116</xdr:col>
      <xdr:colOff>114300</xdr:colOff>
      <xdr:row>77</xdr:row>
      <xdr:rowOff>41698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89975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2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135044</xdr:rowOff>
    </xdr:from>
    <xdr:to>
      <xdr:col>112</xdr:col>
      <xdr:colOff>38100</xdr:colOff>
      <xdr:row>77</xdr:row>
      <xdr:rowOff>65194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56321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155701</xdr:rowOff>
    </xdr:from>
    <xdr:to>
      <xdr:col>107</xdr:col>
      <xdr:colOff>101600</xdr:colOff>
      <xdr:row>77</xdr:row>
      <xdr:rowOff>85851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76978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1363</xdr:rowOff>
    </xdr:from>
    <xdr:to>
      <xdr:col>102</xdr:col>
      <xdr:colOff>165100</xdr:colOff>
      <xdr:row>77</xdr:row>
      <xdr:rowOff>102963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94090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34477</xdr:rowOff>
    </xdr:from>
    <xdr:to>
      <xdr:col>98</xdr:col>
      <xdr:colOff>38100</xdr:colOff>
      <xdr:row>77</xdr:row>
      <xdr:rowOff>136077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127204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全般的に類似団体との比較において、一人当たりコストが低いといえる当町の性質別支出であるが、公債費においては高い数値となっている。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これまで普通建設事業の実施における財源の確保に、積極的に地方債の借入れを実施してきたことが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年度では会計年度任用職員制度の導入、令和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年度では退職手当の増額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年度は一般職の給与カットにより△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普通建設事業費については令和元年度まで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平群駅西特定土地区画整理事業、総合文化センター建設事業により、高い数値となっ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が、完了後は類似団体を大きく下回っている。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また、厳しい財政状況のため各種基金への積立が伸び悩み、積立金は類似団体に比べ低くなっている。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全体的に経常経費が類似団体平均より高くなっており、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今後の対策として、令和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年度から取り組んでいる「緊急財政健全化計画」により、普通建設事業費に係る起債発行額の抑制</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、繰上償還を可能な限り実施し、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減少に努める。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奈良県平群町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18,434
18,260
23.90
7,742,595
7,311,753
376,477
5,039,936
12,788,537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3520</xdr:rowOff>
    </xdr:from>
    <xdr:to>
      <xdr:col>24</xdr:col>
      <xdr:colOff>63500</xdr:colOff>
      <xdr:row>36</xdr:row>
      <xdr:rowOff>66548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75720"/>
          <a:ext cx="8382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113901</xdr:rowOff>
    </xdr:from>
    <xdr:to>
      <xdr:col>19</xdr:col>
      <xdr:colOff>177800</xdr:colOff>
      <xdr:row>36</xdr:row>
      <xdr:rowOff>3520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3201"/>
          <a:ext cx="889000" cy="2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113901</xdr:rowOff>
    </xdr:from>
    <xdr:to>
      <xdr:col>15</xdr:col>
      <xdr:colOff>50800</xdr:colOff>
      <xdr:row>36</xdr:row>
      <xdr:rowOff>89408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43201"/>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89408</xdr:rowOff>
    </xdr:from>
    <xdr:to>
      <xdr:col>10</xdr:col>
      <xdr:colOff>114300</xdr:colOff>
      <xdr:row>36</xdr:row>
      <xdr:rowOff>134801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61608"/>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xdr:rowOff>
    </xdr:from>
    <xdr:to>
      <xdr:col>24</xdr:col>
      <xdr:colOff>114300</xdr:colOff>
      <xdr:row>36</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165625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124170</xdr:rowOff>
    </xdr:from>
    <xdr:to>
      <xdr:col>20</xdr:col>
      <xdr:colOff>38100</xdr:colOff>
      <xdr:row>36</xdr:row>
      <xdr:rowOff>54320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63101</xdr:rowOff>
    </xdr:from>
    <xdr:to>
      <xdr:col>15</xdr:col>
      <xdr:colOff>101600</xdr:colOff>
      <xdr:row>34</xdr:row>
      <xdr:rowOff>164701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155828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8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38608</xdr:rowOff>
    </xdr:from>
    <xdr:to>
      <xdr:col>10</xdr:col>
      <xdr:colOff>165100</xdr:colOff>
      <xdr:row>36</xdr:row>
      <xdr:rowOff>140208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131335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84001</xdr:rowOff>
    </xdr:from>
    <xdr:to>
      <xdr:col>6</xdr:col>
      <xdr:colOff>38100</xdr:colOff>
      <xdr:row>37</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58803</xdr:rowOff>
    </xdr:from>
    <xdr:to>
      <xdr:col>24</xdr:col>
      <xdr:colOff>63500</xdr:colOff>
      <xdr:row>57</xdr:row>
      <xdr:rowOff>76410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31453"/>
          <a:ext cx="838200" cy="1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159845</xdr:rowOff>
    </xdr:from>
    <xdr:to>
      <xdr:col>19</xdr:col>
      <xdr:colOff>177800</xdr:colOff>
      <xdr:row>57</xdr:row>
      <xdr:rowOff>58803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18145"/>
          <a:ext cx="889000" cy="4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159845</xdr:rowOff>
    </xdr:from>
    <xdr:to>
      <xdr:col>15</xdr:col>
      <xdr:colOff>50800</xdr:colOff>
      <xdr:row>57</xdr:row>
      <xdr:rowOff>100920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18145"/>
          <a:ext cx="889000" cy="4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83359</xdr:rowOff>
    </xdr:from>
    <xdr:to>
      <xdr:col>10</xdr:col>
      <xdr:colOff>114300</xdr:colOff>
      <xdr:row>57</xdr:row>
      <xdr:rowOff>100920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56009"/>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25610</xdr:rowOff>
    </xdr:from>
    <xdr:to>
      <xdr:col>24</xdr:col>
      <xdr:colOff>114300</xdr:colOff>
      <xdr:row>57</xdr:row>
      <xdr:rowOff>127210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111987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8003</xdr:rowOff>
    </xdr:from>
    <xdr:to>
      <xdr:col>20</xdr:col>
      <xdr:colOff>38100</xdr:colOff>
      <xdr:row>57</xdr:row>
      <xdr:rowOff>109603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100730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109045</xdr:rowOff>
    </xdr:from>
    <xdr:to>
      <xdr:col>15</xdr:col>
      <xdr:colOff>101600</xdr:colOff>
      <xdr:row>55</xdr:row>
      <xdr:rowOff>39195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30322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6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50120</xdr:rowOff>
    </xdr:from>
    <xdr:to>
      <xdr:col>10</xdr:col>
      <xdr:colOff>165100</xdr:colOff>
      <xdr:row>57</xdr:row>
      <xdr:rowOff>151720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142847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32559</xdr:rowOff>
    </xdr:from>
    <xdr:to>
      <xdr:col>6</xdr:col>
      <xdr:colOff>38100</xdr:colOff>
      <xdr:row>57</xdr:row>
      <xdr:rowOff>134159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125286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166246</xdr:rowOff>
    </xdr:from>
    <xdr:to>
      <xdr:col>24</xdr:col>
      <xdr:colOff>62865</xdr:colOff>
      <xdr:row>77</xdr:row>
      <xdr:rowOff>167656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7746"/>
          <a:ext cx="1270" cy="120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3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167656</xdr:rowOff>
    </xdr:from>
    <xdr:to>
      <xdr:col>24</xdr:col>
      <xdr:colOff>152400</xdr:colOff>
      <xdr:row>77</xdr:row>
      <xdr:rowOff>167656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112923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166246</xdr:rowOff>
    </xdr:from>
    <xdr:to>
      <xdr:col>24</xdr:col>
      <xdr:colOff>152400</xdr:colOff>
      <xdr:row>70</xdr:row>
      <xdr:rowOff>166246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103905</xdr:rowOff>
    </xdr:from>
    <xdr:to>
      <xdr:col>24</xdr:col>
      <xdr:colOff>63500</xdr:colOff>
      <xdr:row>76</xdr:row>
      <xdr:rowOff>165333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34105"/>
          <a:ext cx="8382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35548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22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12671</xdr:rowOff>
    </xdr:from>
    <xdr:to>
      <xdr:col>24</xdr:col>
      <xdr:colOff>114300</xdr:colOff>
      <xdr:row>75</xdr:row>
      <xdr:rowOff>114271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103905</xdr:rowOff>
    </xdr:from>
    <xdr:to>
      <xdr:col>19</xdr:col>
      <xdr:colOff>177800</xdr:colOff>
      <xdr:row>77</xdr:row>
      <xdr:rowOff>141481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34105"/>
          <a:ext cx="889000" cy="2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113989</xdr:rowOff>
    </xdr:from>
    <xdr:to>
      <xdr:col>20</xdr:col>
      <xdr:colOff>38100</xdr:colOff>
      <xdr:row>75</xdr:row>
      <xdr:rowOff>44139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8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60666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141481</xdr:rowOff>
    </xdr:from>
    <xdr:to>
      <xdr:col>15</xdr:col>
      <xdr:colOff>50800</xdr:colOff>
      <xdr:row>78</xdr:row>
      <xdr:rowOff>27609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43131"/>
          <a:ext cx="889000" cy="5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168300</xdr:rowOff>
    </xdr:from>
    <xdr:to>
      <xdr:col>15</xdr:col>
      <xdr:colOff>101600</xdr:colOff>
      <xdr:row>76</xdr:row>
      <xdr:rowOff>98450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114978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27609</xdr:rowOff>
    </xdr:from>
    <xdr:to>
      <xdr:col>10</xdr:col>
      <xdr:colOff>114300</xdr:colOff>
      <xdr:row>78</xdr:row>
      <xdr:rowOff>103905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00709"/>
          <a:ext cx="889000" cy="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37588</xdr:rowOff>
    </xdr:from>
    <xdr:to>
      <xdr:col>10</xdr:col>
      <xdr:colOff>165100</xdr:colOff>
      <xdr:row>76</xdr:row>
      <xdr:rowOff>139188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155716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90396</xdr:rowOff>
    </xdr:from>
    <xdr:to>
      <xdr:col>6</xdr:col>
      <xdr:colOff>38100</xdr:colOff>
      <xdr:row>77</xdr:row>
      <xdr:rowOff>20546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114533</xdr:rowOff>
    </xdr:from>
    <xdr:to>
      <xdr:col>24</xdr:col>
      <xdr:colOff>114300</xdr:colOff>
      <xdr:row>77</xdr:row>
      <xdr:rowOff>44683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92960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2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53105</xdr:rowOff>
    </xdr:from>
    <xdr:to>
      <xdr:col>20</xdr:col>
      <xdr:colOff>38100</xdr:colOff>
      <xdr:row>76</xdr:row>
      <xdr:rowOff>154705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145832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7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90681</xdr:rowOff>
    </xdr:from>
    <xdr:to>
      <xdr:col>15</xdr:col>
      <xdr:colOff>101600</xdr:colOff>
      <xdr:row>78</xdr:row>
      <xdr:rowOff>20831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9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8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148259</xdr:rowOff>
    </xdr:from>
    <xdr:to>
      <xdr:col>10</xdr:col>
      <xdr:colOff>165100</xdr:colOff>
      <xdr:row>78</xdr:row>
      <xdr:rowOff>78409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69536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53105</xdr:rowOff>
    </xdr:from>
    <xdr:to>
      <xdr:col>6</xdr:col>
      <xdr:colOff>38100</xdr:colOff>
      <xdr:row>78</xdr:row>
      <xdr:rowOff>154705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145832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1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56817</xdr:rowOff>
    </xdr:from>
    <xdr:to>
      <xdr:col>24</xdr:col>
      <xdr:colOff>63500</xdr:colOff>
      <xdr:row>97</xdr:row>
      <xdr:rowOff>60841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87467"/>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56817</xdr:rowOff>
    </xdr:from>
    <xdr:to>
      <xdr:col>19</xdr:col>
      <xdr:colOff>177800</xdr:colOff>
      <xdr:row>97</xdr:row>
      <xdr:rowOff>86291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87467"/>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86291</xdr:rowOff>
    </xdr:from>
    <xdr:to>
      <xdr:col>15</xdr:col>
      <xdr:colOff>50800</xdr:colOff>
      <xdr:row>97</xdr:row>
      <xdr:rowOff>98560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16941"/>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98560</xdr:rowOff>
    </xdr:from>
    <xdr:to>
      <xdr:col>10</xdr:col>
      <xdr:colOff>114300</xdr:colOff>
      <xdr:row>97</xdr:row>
      <xdr:rowOff>107917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9210"/>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10041</xdr:rowOff>
    </xdr:from>
    <xdr:to>
      <xdr:col>24</xdr:col>
      <xdr:colOff>114300</xdr:colOff>
      <xdr:row>97</xdr:row>
      <xdr:rowOff>111641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96418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6017</xdr:rowOff>
    </xdr:from>
    <xdr:to>
      <xdr:col>20</xdr:col>
      <xdr:colOff>38100</xdr:colOff>
      <xdr:row>97</xdr:row>
      <xdr:rowOff>107617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98744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2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35491</xdr:rowOff>
    </xdr:from>
    <xdr:to>
      <xdr:col>15</xdr:col>
      <xdr:colOff>101600</xdr:colOff>
      <xdr:row>97</xdr:row>
      <xdr:rowOff>137091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128218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47760</xdr:rowOff>
    </xdr:from>
    <xdr:to>
      <xdr:col>10</xdr:col>
      <xdr:colOff>165100</xdr:colOff>
      <xdr:row>97</xdr:row>
      <xdr:rowOff>149360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140487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7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57117</xdr:rowOff>
    </xdr:from>
    <xdr:to>
      <xdr:col>6</xdr:col>
      <xdr:colOff>38100</xdr:colOff>
      <xdr:row>97</xdr:row>
      <xdr:rowOff>158717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149844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133152</xdr:rowOff>
    </xdr:from>
    <xdr:to>
      <xdr:col>55</xdr:col>
      <xdr:colOff>0</xdr:colOff>
      <xdr:row>58</xdr:row>
      <xdr:rowOff>160780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77252"/>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134867</xdr:rowOff>
    </xdr:from>
    <xdr:to>
      <xdr:col>50</xdr:col>
      <xdr:colOff>114300</xdr:colOff>
      <xdr:row>58</xdr:row>
      <xdr:rowOff>160780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78967"/>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134867</xdr:rowOff>
    </xdr:from>
    <xdr:to>
      <xdr:col>45</xdr:col>
      <xdr:colOff>177800</xdr:colOff>
      <xdr:row>58</xdr:row>
      <xdr:rowOff>143097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7896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108823</xdr:rowOff>
    </xdr:from>
    <xdr:to>
      <xdr:col>41</xdr:col>
      <xdr:colOff>50800</xdr:colOff>
      <xdr:row>58</xdr:row>
      <xdr:rowOff>143097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52923"/>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82352</xdr:rowOff>
    </xdr:from>
    <xdr:to>
      <xdr:col>55</xdr:col>
      <xdr:colOff>50800</xdr:colOff>
      <xdr:row>59</xdr:row>
      <xdr:rowOff>12502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168729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109980</xdr:rowOff>
    </xdr:from>
    <xdr:to>
      <xdr:col>50</xdr:col>
      <xdr:colOff>165100</xdr:colOff>
      <xdr:row>59</xdr:row>
      <xdr:rowOff>40130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31257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4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84067</xdr:rowOff>
    </xdr:from>
    <xdr:to>
      <xdr:col>46</xdr:col>
      <xdr:colOff>38100</xdr:colOff>
      <xdr:row>59</xdr:row>
      <xdr:rowOff>14217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5344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92297</xdr:rowOff>
    </xdr:from>
    <xdr:to>
      <xdr:col>41</xdr:col>
      <xdr:colOff>101600</xdr:colOff>
      <xdr:row>59</xdr:row>
      <xdr:rowOff>22447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13574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58023</xdr:rowOff>
    </xdr:from>
    <xdr:to>
      <xdr:col>36</xdr:col>
      <xdr:colOff>165100</xdr:colOff>
      <xdr:row>58</xdr:row>
      <xdr:rowOff>159623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150750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9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3161</xdr:rowOff>
    </xdr:from>
    <xdr:to>
      <xdr:col>55</xdr:col>
      <xdr:colOff>0</xdr:colOff>
      <xdr:row>79</xdr:row>
      <xdr:rowOff>45974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547711"/>
          <a:ext cx="8382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167083</xdr:rowOff>
    </xdr:from>
    <xdr:to>
      <xdr:col>50</xdr:col>
      <xdr:colOff>114300</xdr:colOff>
      <xdr:row>79</xdr:row>
      <xdr:rowOff>45974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540183"/>
          <a:ext cx="8890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167083</xdr:rowOff>
    </xdr:from>
    <xdr:to>
      <xdr:col>45</xdr:col>
      <xdr:colOff>177800</xdr:colOff>
      <xdr:row>79</xdr:row>
      <xdr:rowOff>85637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540183"/>
          <a:ext cx="889000" cy="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73014</xdr:rowOff>
    </xdr:from>
    <xdr:to>
      <xdr:col>41</xdr:col>
      <xdr:colOff>50800</xdr:colOff>
      <xdr:row>79</xdr:row>
      <xdr:rowOff>85637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617564"/>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123811</xdr:rowOff>
    </xdr:from>
    <xdr:to>
      <xdr:col>55</xdr:col>
      <xdr:colOff>50800</xdr:colOff>
      <xdr:row>79</xdr:row>
      <xdr:rowOff>53961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4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38738</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41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166624</xdr:rowOff>
    </xdr:from>
    <xdr:to>
      <xdr:col>50</xdr:col>
      <xdr:colOff>165100</xdr:colOff>
      <xdr:row>79</xdr:row>
      <xdr:rowOff>96774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5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87901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63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116283</xdr:rowOff>
    </xdr:from>
    <xdr:to>
      <xdr:col>46</xdr:col>
      <xdr:colOff>38100</xdr:colOff>
      <xdr:row>79</xdr:row>
      <xdr:rowOff>46433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37560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8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34837</xdr:rowOff>
    </xdr:from>
    <xdr:to>
      <xdr:col>41</xdr:col>
      <xdr:colOff>101600</xdr:colOff>
      <xdr:row>79</xdr:row>
      <xdr:rowOff>136437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5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127564</xdr:rowOff>
    </xdr:from>
    <xdr:ext cx="378565"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72017" y="136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22214</xdr:rowOff>
    </xdr:from>
    <xdr:to>
      <xdr:col>36</xdr:col>
      <xdr:colOff>165100</xdr:colOff>
      <xdr:row>79</xdr:row>
      <xdr:rowOff>123814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114941</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137458</xdr:rowOff>
    </xdr:from>
    <xdr:to>
      <xdr:col>55</xdr:col>
      <xdr:colOff>0</xdr:colOff>
      <xdr:row>98</xdr:row>
      <xdr:rowOff>26967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768108"/>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23408</xdr:rowOff>
    </xdr:from>
    <xdr:to>
      <xdr:col>50</xdr:col>
      <xdr:colOff>114300</xdr:colOff>
      <xdr:row>97</xdr:row>
      <xdr:rowOff>137458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54058"/>
          <a:ext cx="889000" cy="1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23408</xdr:rowOff>
    </xdr:from>
    <xdr:to>
      <xdr:col>45</xdr:col>
      <xdr:colOff>177800</xdr:colOff>
      <xdr:row>97</xdr:row>
      <xdr:rowOff>65481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54058"/>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65481</xdr:rowOff>
    </xdr:from>
    <xdr:to>
      <xdr:col>41</xdr:col>
      <xdr:colOff>50800</xdr:colOff>
      <xdr:row>97</xdr:row>
      <xdr:rowOff>131983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96131"/>
          <a:ext cx="889000" cy="6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147617</xdr:rowOff>
    </xdr:from>
    <xdr:to>
      <xdr:col>55</xdr:col>
      <xdr:colOff>50800</xdr:colOff>
      <xdr:row>98</xdr:row>
      <xdr:rowOff>77767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7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62544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9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86658</xdr:rowOff>
    </xdr:from>
    <xdr:to>
      <xdr:col>50</xdr:col>
      <xdr:colOff>165100</xdr:colOff>
      <xdr:row>98</xdr:row>
      <xdr:rowOff>16808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8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144058</xdr:rowOff>
    </xdr:from>
    <xdr:to>
      <xdr:col>46</xdr:col>
      <xdr:colOff>38100</xdr:colOff>
      <xdr:row>97</xdr:row>
      <xdr:rowOff>74208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65335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14681</xdr:rowOff>
    </xdr:from>
    <xdr:to>
      <xdr:col>41</xdr:col>
      <xdr:colOff>101600</xdr:colOff>
      <xdr:row>97</xdr:row>
      <xdr:rowOff>116281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107408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7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81183</xdr:rowOff>
    </xdr:from>
    <xdr:to>
      <xdr:col>36</xdr:col>
      <xdr:colOff>165100</xdr:colOff>
      <xdr:row>98</xdr:row>
      <xdr:rowOff>11333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1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2460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0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103772</xdr:rowOff>
    </xdr:from>
    <xdr:to>
      <xdr:col>85</xdr:col>
      <xdr:colOff>127000</xdr:colOff>
      <xdr:row>38</xdr:row>
      <xdr:rowOff>138747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618872"/>
          <a:ext cx="8382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97447</xdr:rowOff>
    </xdr:from>
    <xdr:to>
      <xdr:col>81</xdr:col>
      <xdr:colOff>50800</xdr:colOff>
      <xdr:row>38</xdr:row>
      <xdr:rowOff>138747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612547"/>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5055</xdr:rowOff>
    </xdr:from>
    <xdr:to>
      <xdr:col>76</xdr:col>
      <xdr:colOff>114300</xdr:colOff>
      <xdr:row>38</xdr:row>
      <xdr:rowOff>97447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48705"/>
          <a:ext cx="889000" cy="26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5055</xdr:rowOff>
    </xdr:from>
    <xdr:to>
      <xdr:col>71</xdr:col>
      <xdr:colOff>177800</xdr:colOff>
      <xdr:row>37</xdr:row>
      <xdr:rowOff>118669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48705"/>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52972</xdr:rowOff>
    </xdr:from>
    <xdr:to>
      <xdr:col>85</xdr:col>
      <xdr:colOff>177800</xdr:colOff>
      <xdr:row>38</xdr:row>
      <xdr:rowOff>154572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5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139349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87947</xdr:rowOff>
    </xdr:from>
    <xdr:to>
      <xdr:col>81</xdr:col>
      <xdr:colOff>101600</xdr:colOff>
      <xdr:row>39</xdr:row>
      <xdr:rowOff>18097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9224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46647</xdr:rowOff>
    </xdr:from>
    <xdr:to>
      <xdr:col>76</xdr:col>
      <xdr:colOff>165100</xdr:colOff>
      <xdr:row>38</xdr:row>
      <xdr:rowOff>148247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5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139374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6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125705</xdr:rowOff>
    </xdr:from>
    <xdr:to>
      <xdr:col>72</xdr:col>
      <xdr:colOff>38100</xdr:colOff>
      <xdr:row>37</xdr:row>
      <xdr:rowOff>55855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46982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67869</xdr:rowOff>
    </xdr:from>
    <xdr:to>
      <xdr:col>67</xdr:col>
      <xdr:colOff>101600</xdr:colOff>
      <xdr:row>37</xdr:row>
      <xdr:rowOff>169469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160596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82220</xdr:rowOff>
    </xdr:from>
    <xdr:to>
      <xdr:col>85</xdr:col>
      <xdr:colOff>127000</xdr:colOff>
      <xdr:row>58</xdr:row>
      <xdr:rowOff>121374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481300" y="10026320"/>
          <a:ext cx="8382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11405</xdr:rowOff>
    </xdr:from>
    <xdr:to>
      <xdr:col>81</xdr:col>
      <xdr:colOff>50800</xdr:colOff>
      <xdr:row>58</xdr:row>
      <xdr:rowOff>82220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955505"/>
          <a:ext cx="889000" cy="7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75464</xdr:rowOff>
    </xdr:from>
    <xdr:to>
      <xdr:col>76</xdr:col>
      <xdr:colOff>114300</xdr:colOff>
      <xdr:row>58</xdr:row>
      <xdr:rowOff>11405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9162314"/>
          <a:ext cx="889000" cy="7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73876</xdr:rowOff>
    </xdr:from>
    <xdr:to>
      <xdr:col>71</xdr:col>
      <xdr:colOff>177800</xdr:colOff>
      <xdr:row>53</xdr:row>
      <xdr:rowOff>75464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8646376"/>
          <a:ext cx="889000" cy="5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70574</xdr:rowOff>
    </xdr:from>
    <xdr:to>
      <xdr:col>85</xdr:col>
      <xdr:colOff>177800</xdr:colOff>
      <xdr:row>59</xdr:row>
      <xdr:rowOff>724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100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156951</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31420</xdr:rowOff>
    </xdr:from>
    <xdr:to>
      <xdr:col>81</xdr:col>
      <xdr:colOff>101600</xdr:colOff>
      <xdr:row>58</xdr:row>
      <xdr:rowOff>133020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9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124147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100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132055</xdr:rowOff>
    </xdr:from>
    <xdr:to>
      <xdr:col>76</xdr:col>
      <xdr:colOff>165100</xdr:colOff>
      <xdr:row>58</xdr:row>
      <xdr:rowOff>62205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9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53332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99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24664</xdr:rowOff>
    </xdr:from>
    <xdr:to>
      <xdr:col>72</xdr:col>
      <xdr:colOff>38100</xdr:colOff>
      <xdr:row>53</xdr:row>
      <xdr:rowOff>126264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142791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5" y="888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23076</xdr:rowOff>
    </xdr:from>
    <xdr:to>
      <xdr:col>67</xdr:col>
      <xdr:colOff>101600</xdr:colOff>
      <xdr:row>50</xdr:row>
      <xdr:rowOff>124676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85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141203</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5" y="837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11201</xdr:rowOff>
    </xdr:from>
    <xdr:to>
      <xdr:col>76</xdr:col>
      <xdr:colOff>114300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555751"/>
          <a:ext cx="8890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4127</xdr:rowOff>
    </xdr:from>
    <xdr:to>
      <xdr:col>71</xdr:col>
      <xdr:colOff>177800</xdr:colOff>
      <xdr:row>79</xdr:row>
      <xdr:rowOff>11201</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548677"/>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131851</xdr:rowOff>
    </xdr:from>
    <xdr:to>
      <xdr:col>72</xdr:col>
      <xdr:colOff>38100</xdr:colOff>
      <xdr:row>79</xdr:row>
      <xdr:rowOff>62001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53128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5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124777</xdr:rowOff>
    </xdr:from>
    <xdr:to>
      <xdr:col>67</xdr:col>
      <xdr:colOff>101600</xdr:colOff>
      <xdr:row>79</xdr:row>
      <xdr:rowOff>54927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46054</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59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158316</xdr:rowOff>
    </xdr:from>
    <xdr:to>
      <xdr:col>85</xdr:col>
      <xdr:colOff>127000</xdr:colOff>
      <xdr:row>96</xdr:row>
      <xdr:rowOff>29477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446066"/>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158316</xdr:rowOff>
    </xdr:from>
    <xdr:to>
      <xdr:col>81</xdr:col>
      <xdr:colOff>50800</xdr:colOff>
      <xdr:row>96</xdr:row>
      <xdr:rowOff>111452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446066"/>
          <a:ext cx="889000" cy="1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111452</xdr:rowOff>
    </xdr:from>
    <xdr:to>
      <xdr:col>76</xdr:col>
      <xdr:colOff>114300</xdr:colOff>
      <xdr:row>96</xdr:row>
      <xdr:rowOff>115202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57065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115202</xdr:rowOff>
    </xdr:from>
    <xdr:to>
      <xdr:col>71</xdr:col>
      <xdr:colOff>177800</xdr:colOff>
      <xdr:row>96</xdr:row>
      <xdr:rowOff>130039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574402"/>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150127</xdr:rowOff>
    </xdr:from>
    <xdr:to>
      <xdr:col>85</xdr:col>
      <xdr:colOff>177800</xdr:colOff>
      <xdr:row>96</xdr:row>
      <xdr:rowOff>80277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4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1554</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2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107516</xdr:rowOff>
    </xdr:from>
    <xdr:to>
      <xdr:col>81</xdr:col>
      <xdr:colOff>101600</xdr:colOff>
      <xdr:row>96</xdr:row>
      <xdr:rowOff>37666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3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54193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17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60652</xdr:rowOff>
    </xdr:from>
    <xdr:to>
      <xdr:col>76</xdr:col>
      <xdr:colOff>165100</xdr:colOff>
      <xdr:row>96</xdr:row>
      <xdr:rowOff>162252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5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7329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29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64402</xdr:rowOff>
    </xdr:from>
    <xdr:to>
      <xdr:col>72</xdr:col>
      <xdr:colOff>38100</xdr:colOff>
      <xdr:row>96</xdr:row>
      <xdr:rowOff>166002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5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11079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2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79239</xdr:rowOff>
    </xdr:from>
    <xdr:to>
      <xdr:col>67</xdr:col>
      <xdr:colOff>101600</xdr:colOff>
      <xdr:row>97</xdr:row>
      <xdr:rowOff>9389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5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25916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3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総じて類似団体比較において平均を下回る項目が多い中、公債費が高い数値となっている。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公債費については、これまで普通建設事業の実施における財源の確保に、積極的に地方債の借入れを実施してきたことが要因であった。その対策として、令和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年度に策定した「緊急財政健全化計画」により、普通建設事業などの抑制による起債発行額の抑制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、既発行債の借換えによる公債費の平準化及び抑制を図る。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年度は繰上償還による効果で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％）の削減効果があった。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年度に議場マイク設備の更新により一時的に増加している。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年度に新型コロナウイルス感染症経済対策による特別定額給付金事業、令和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年度は財政調整基金への積立に伴い例年より増加している。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子育て世帯及び住民税非課税世帯への給付金事業により増加している。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令和元年度に実施された総合文化センターにおける本体工事、小中学校における空調整備工事により、大幅に増額していたが、工事完了により減額となった。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年度は、収支状況の悪化により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財政調整基金の取崩しを行っているため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年度より「緊急財政健全化計画」に基づいた給与カット等のコスト削減及び普通交付税の大幅な増額により実質収支額が平成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％近く改善し、基金を積み立てることができた。財政調整基金残高比率も令和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を超え、二桁台まで伸びている。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今後も財政調整基金残高比率を高水準で維持できるよう、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年度は普通交付税の増額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財政健全化に向けた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一般職</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給与カット、起債の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繰上償還等の歳出抑制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を行った結果</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、前年度並みの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を維持できている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に赤字決算であった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住宅新築資金等貸付事業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年度で起債償還が完了したため、今後も黒字が続くと見込まれる。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下水道事業については、下水道使用料の減少や維持改修工事等により数値が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％程度悪化している。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、「緊急財政健全化計画」に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基づき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一般職給与カットによる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総人件費の抑制、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公債費の負担軽減、業務の効率化による物件費の抑制、税収入・税外収入の確保、町有財産の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計画的な売却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7742595</v>
      </c>
      <c r="BO4" s="449"/>
      <c r="BP4" s="449"/>
      <c r="BQ4" s="449"/>
      <c r="BR4" s="449"/>
      <c r="BS4" s="449"/>
      <c r="BT4" s="449"/>
      <c r="BU4" s="450"/>
      <c r="BV4" s="448">
        <v>8205132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7.5</v>
      </c>
      <c r="CU4" s="589"/>
      <c r="CV4" s="589"/>
      <c r="CW4" s="589"/>
      <c r="CX4" s="589"/>
      <c r="CY4" s="589"/>
      <c r="CZ4" s="589"/>
      <c r="DA4" s="590"/>
      <c r="DB4" s="588">
        <v>8.1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7311753</v>
      </c>
      <c r="BO5" s="420"/>
      <c r="BP5" s="420"/>
      <c r="BQ5" s="420"/>
      <c r="BR5" s="420"/>
      <c r="BS5" s="420"/>
      <c r="BT5" s="420"/>
      <c r="BU5" s="421"/>
      <c r="BV5" s="419">
        <v>7743294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90.5</v>
      </c>
      <c r="CU5" s="417"/>
      <c r="CV5" s="417"/>
      <c r="CW5" s="417"/>
      <c r="CX5" s="417"/>
      <c r="CY5" s="417"/>
      <c r="CZ5" s="417"/>
      <c r="DA5" s="418"/>
      <c r="DB5" s="416">
        <v>89.9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430842</v>
      </c>
      <c r="BO6" s="420"/>
      <c r="BP6" s="420"/>
      <c r="BQ6" s="420"/>
      <c r="BR6" s="420"/>
      <c r="BS6" s="420"/>
      <c r="BT6" s="420"/>
      <c r="BU6" s="421"/>
      <c r="BV6" s="419">
        <v>461838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91.8</v>
      </c>
      <c r="CU6" s="563"/>
      <c r="CV6" s="563"/>
      <c r="CW6" s="563"/>
      <c r="CX6" s="563"/>
      <c r="CY6" s="563"/>
      <c r="CZ6" s="563"/>
      <c r="DA6" s="564"/>
      <c r="DB6" s="562">
        <v>95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54365</v>
      </c>
      <c r="BO7" s="420"/>
      <c r="BP7" s="420"/>
      <c r="BQ7" s="420"/>
      <c r="BR7" s="420"/>
      <c r="BS7" s="420"/>
      <c r="BT7" s="420"/>
      <c r="BU7" s="421"/>
      <c r="BV7" s="419">
        <v>49483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5039936</v>
      </c>
      <c r="CU7" s="420"/>
      <c r="CV7" s="420"/>
      <c r="CW7" s="420"/>
      <c r="CX7" s="420"/>
      <c r="CY7" s="420"/>
      <c r="CZ7" s="420"/>
      <c r="DA7" s="421"/>
      <c r="DB7" s="419">
        <v>5065106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376477</v>
      </c>
      <c r="BO8" s="420"/>
      <c r="BP8" s="420"/>
      <c r="BQ8" s="420"/>
      <c r="BR8" s="420"/>
      <c r="BS8" s="420"/>
      <c r="BT8" s="420"/>
      <c r="BU8" s="421"/>
      <c r="BV8" s="419">
        <v>412355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18009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-35878</v>
      </c>
      <c r="BO9" s="420"/>
      <c r="BP9" s="420"/>
      <c r="BQ9" s="420"/>
      <c r="BR9" s="420"/>
      <c r="BS9" s="420"/>
      <c r="BT9" s="420"/>
      <c r="BU9" s="421"/>
      <c r="BV9" s="419">
        <v>196216</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21.1</v>
      </c>
      <c r="CU9" s="417"/>
      <c r="CV9" s="417"/>
      <c r="CW9" s="417"/>
      <c r="CX9" s="417"/>
      <c r="CY9" s="417"/>
      <c r="CZ9" s="417"/>
      <c r="DA9" s="418"/>
      <c r="DB9" s="416">
        <v>22.6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18883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50000</v>
      </c>
      <c r="BO10" s="420"/>
      <c r="BP10" s="420"/>
      <c r="BQ10" s="420"/>
      <c r="BR10" s="420"/>
      <c r="BS10" s="420"/>
      <c r="BT10" s="420"/>
      <c r="BU10" s="421"/>
      <c r="BV10" s="419">
        <v>112000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287988</v>
      </c>
      <c r="BO11" s="420"/>
      <c r="BP11" s="420"/>
      <c r="BQ11" s="420"/>
      <c r="BR11" s="420"/>
      <c r="BS11" s="420"/>
      <c r="BT11" s="420"/>
      <c r="BU11" s="421"/>
      <c r="BV11" s="419">
        <v>289431</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18434</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18260</v>
      </c>
      <c r="S13" s="507"/>
      <c r="T13" s="507"/>
      <c r="U13" s="507"/>
      <c r="V13" s="508"/>
      <c r="W13" s="509" t="s">
        <v>142</v>
      </c>
      <c r="X13" s="405"/>
      <c r="Y13" s="405"/>
      <c r="Z13" s="405"/>
      <c r="AA13" s="405"/>
      <c r="AB13" s="406"/>
      <c r="AC13" s="372">
        <v>445</v>
      </c>
      <c r="AD13" s="373"/>
      <c r="AE13" s="373"/>
      <c r="AF13" s="373"/>
      <c r="AG13" s="374"/>
      <c r="AH13" s="372">
        <v>458</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302110</v>
      </c>
      <c r="BO13" s="420"/>
      <c r="BP13" s="420"/>
      <c r="BQ13" s="420"/>
      <c r="BR13" s="420"/>
      <c r="BS13" s="420"/>
      <c r="BT13" s="420"/>
      <c r="BU13" s="421"/>
      <c r="BV13" s="419">
        <v>597647</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14.4</v>
      </c>
      <c r="CU13" s="417"/>
      <c r="CV13" s="417"/>
      <c r="CW13" s="417"/>
      <c r="CX13" s="417"/>
      <c r="CY13" s="417"/>
      <c r="CZ13" s="417"/>
      <c r="DA13" s="418"/>
      <c r="DB13" s="416">
        <v>16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18582</v>
      </c>
      <c r="S14" s="507"/>
      <c r="T14" s="507"/>
      <c r="U14" s="507"/>
      <c r="V14" s="508"/>
      <c r="W14" s="510"/>
      <c r="X14" s="408"/>
      <c r="Y14" s="408"/>
      <c r="Z14" s="408"/>
      <c r="AA14" s="408"/>
      <c r="AB14" s="409"/>
      <c r="AC14" s="499">
        <v>6</v>
      </c>
      <c r="AD14" s="500"/>
      <c r="AE14" s="500"/>
      <c r="AF14" s="500"/>
      <c r="AG14" s="501"/>
      <c r="AH14" s="499">
        <v>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156.69999999999999</v>
      </c>
      <c r="CU14" s="517"/>
      <c r="CV14" s="517"/>
      <c r="CW14" s="517"/>
      <c r="CX14" s="517"/>
      <c r="CY14" s="517"/>
      <c r="CZ14" s="517"/>
      <c r="DA14" s="518"/>
      <c r="DB14" s="516">
        <v>183.3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18435</v>
      </c>
      <c r="S15" s="507"/>
      <c r="T15" s="507"/>
      <c r="U15" s="507"/>
      <c r="V15" s="508"/>
      <c r="W15" s="509" t="s">
        <v>150</v>
      </c>
      <c r="X15" s="405"/>
      <c r="Y15" s="405"/>
      <c r="Z15" s="405"/>
      <c r="AA15" s="405"/>
      <c r="AB15" s="406"/>
      <c r="AC15" s="372">
        <v>1515</v>
      </c>
      <c r="AD15" s="373"/>
      <c r="AE15" s="373"/>
      <c r="AF15" s="373"/>
      <c r="AG15" s="374"/>
      <c r="AH15" s="372">
        <v>1642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1867010</v>
      </c>
      <c r="BO15" s="449"/>
      <c r="BP15" s="449"/>
      <c r="BQ15" s="449"/>
      <c r="BR15" s="449"/>
      <c r="BS15" s="449"/>
      <c r="BT15" s="449"/>
      <c r="BU15" s="450"/>
      <c r="BV15" s="448">
        <v>1776613</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20.5</v>
      </c>
      <c r="AD16" s="500"/>
      <c r="AE16" s="500"/>
      <c r="AF16" s="500"/>
      <c r="AG16" s="501"/>
      <c r="AH16" s="499">
        <v>21.6</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4486310</v>
      </c>
      <c r="BO16" s="420"/>
      <c r="BP16" s="420"/>
      <c r="BQ16" s="420"/>
      <c r="BR16" s="420"/>
      <c r="BS16" s="420"/>
      <c r="BT16" s="420"/>
      <c r="BU16" s="421"/>
      <c r="BV16" s="419">
        <v>4327732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5423</v>
      </c>
      <c r="AD17" s="373"/>
      <c r="AE17" s="373"/>
      <c r="AF17" s="373"/>
      <c r="AG17" s="374"/>
      <c r="AH17" s="372">
        <v>5511</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2341996</v>
      </c>
      <c r="BO17" s="420"/>
      <c r="BP17" s="420"/>
      <c r="BQ17" s="420"/>
      <c r="BR17" s="420"/>
      <c r="BS17" s="420"/>
      <c r="BT17" s="420"/>
      <c r="BU17" s="421"/>
      <c r="BV17" s="419">
        <v>2229278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23.9</v>
      </c>
      <c r="M18" s="472"/>
      <c r="N18" s="472"/>
      <c r="O18" s="472"/>
      <c r="P18" s="472"/>
      <c r="Q18" s="472"/>
      <c r="R18" s="473"/>
      <c r="S18" s="473"/>
      <c r="T18" s="473"/>
      <c r="U18" s="473"/>
      <c r="V18" s="474"/>
      <c r="W18" s="490"/>
      <c r="X18" s="491"/>
      <c r="Y18" s="491"/>
      <c r="Z18" s="491"/>
      <c r="AA18" s="491"/>
      <c r="AB18" s="515"/>
      <c r="AC18" s="389">
        <v>73.5</v>
      </c>
      <c r="AD18" s="390"/>
      <c r="AE18" s="390"/>
      <c r="AF18" s="390"/>
      <c r="AG18" s="475"/>
      <c r="AH18" s="389">
        <v>72.400000000000006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4714829</v>
      </c>
      <c r="BO18" s="420"/>
      <c r="BP18" s="420"/>
      <c r="BQ18" s="420"/>
      <c r="BR18" s="420"/>
      <c r="BS18" s="420"/>
      <c r="BT18" s="420"/>
      <c r="BU18" s="421"/>
      <c r="BV18" s="419">
        <v>4779455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754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6073279</v>
      </c>
      <c r="BO19" s="420"/>
      <c r="BP19" s="420"/>
      <c r="BQ19" s="420"/>
      <c r="BR19" s="420"/>
      <c r="BS19" s="420"/>
      <c r="BT19" s="420"/>
      <c r="BU19" s="421"/>
      <c r="BV19" s="419">
        <v>6119423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7173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12788537</v>
      </c>
      <c r="BO22" s="449"/>
      <c r="BP22" s="449"/>
      <c r="BQ22" s="449"/>
      <c r="BR22" s="449"/>
      <c r="BS22" s="449"/>
      <c r="BT22" s="449"/>
      <c r="BU22" s="450"/>
      <c r="BV22" s="448">
        <v>13841974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7216644</v>
      </c>
      <c r="BO23" s="420"/>
      <c r="BP23" s="420"/>
      <c r="BQ23" s="420"/>
      <c r="BR23" s="420"/>
      <c r="BS23" s="420"/>
      <c r="BT23" s="420"/>
      <c r="BU23" s="421"/>
      <c r="BV23" s="419">
        <v>7960556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4920</v>
      </c>
      <c r="R24" s="373"/>
      <c r="S24" s="373"/>
      <c r="T24" s="373"/>
      <c r="U24" s="373"/>
      <c r="V24" s="374"/>
      <c r="W24" s="462"/>
      <c r="X24" s="399"/>
      <c r="Y24" s="400"/>
      <c r="Z24" s="375" t="s">
        <v>175</v>
      </c>
      <c r="AA24" s="376"/>
      <c r="AB24" s="376"/>
      <c r="AC24" s="376"/>
      <c r="AD24" s="376"/>
      <c r="AE24" s="376"/>
      <c r="AF24" s="376"/>
      <c r="AG24" s="377"/>
      <c r="AH24" s="372">
        <v>168</v>
      </c>
      <c r="AI24" s="373"/>
      <c r="AJ24" s="373"/>
      <c r="AK24" s="373"/>
      <c r="AL24" s="374"/>
      <c r="AM24" s="372">
        <v>517104</v>
      </c>
      <c r="AN24" s="373"/>
      <c r="AO24" s="373"/>
      <c r="AP24" s="373"/>
      <c r="AQ24" s="373"/>
      <c r="AR24" s="374"/>
      <c r="AS24" s="372">
        <v>3078</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10053099</v>
      </c>
      <c r="BO24" s="420"/>
      <c r="BP24" s="420"/>
      <c r="BQ24" s="420"/>
      <c r="BR24" s="420"/>
      <c r="BS24" s="420"/>
      <c r="BT24" s="420"/>
      <c r="BU24" s="421"/>
      <c r="BV24" s="419">
        <v>10630360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4680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140</v>
      </c>
      <c r="AN25" s="373"/>
      <c r="AO25" s="373"/>
      <c r="AP25" s="373"/>
      <c r="AQ25" s="373"/>
      <c r="AR25" s="374"/>
      <c r="AS25" s="372" t="s">
        <v>179</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t="s">
        <v>132</v>
      </c>
      <c r="BO25" s="449"/>
      <c r="BP25" s="449"/>
      <c r="BQ25" s="449"/>
      <c r="BR25" s="449"/>
      <c r="BS25" s="449"/>
      <c r="BT25" s="449"/>
      <c r="BU25" s="450"/>
      <c r="BV25" s="448" t="s">
        <v>140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4575</v>
      </c>
      <c r="R26" s="373"/>
      <c r="S26" s="373"/>
      <c r="T26" s="373"/>
      <c r="U26" s="373"/>
      <c r="V26" s="374"/>
      <c r="W26" s="462"/>
      <c r="X26" s="399"/>
      <c r="Y26" s="400"/>
      <c r="Z26" s="375" t="s">
        <v>182</v>
      </c>
      <c r="AA26" s="430"/>
      <c r="AB26" s="430"/>
      <c r="AC26" s="430"/>
      <c r="AD26" s="430"/>
      <c r="AE26" s="430"/>
      <c r="AF26" s="430"/>
      <c r="AG26" s="431"/>
      <c r="AH26" s="372">
        <v>15</v>
      </c>
      <c r="AI26" s="373"/>
      <c r="AJ26" s="373"/>
      <c r="AK26" s="373"/>
      <c r="AL26" s="374"/>
      <c r="AM26" s="372">
        <v>52785</v>
      </c>
      <c r="AN26" s="373"/>
      <c r="AO26" s="373"/>
      <c r="AP26" s="373"/>
      <c r="AQ26" s="373"/>
      <c r="AR26" s="374"/>
      <c r="AS26" s="372">
        <v>3519</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3060</v>
      </c>
      <c r="R27" s="373"/>
      <c r="S27" s="373"/>
      <c r="T27" s="373"/>
      <c r="U27" s="373"/>
      <c r="V27" s="374"/>
      <c r="W27" s="462"/>
      <c r="X27" s="399"/>
      <c r="Y27" s="400"/>
      <c r="Z27" s="375" t="s">
        <v>185</v>
      </c>
      <c r="AA27" s="376"/>
      <c r="AB27" s="376"/>
      <c r="AC27" s="376"/>
      <c r="AD27" s="376"/>
      <c r="AE27" s="376"/>
      <c r="AF27" s="376"/>
      <c r="AG27" s="377"/>
      <c r="AH27" s="372">
        <v>3</v>
      </c>
      <c r="AI27" s="373"/>
      <c r="AJ27" s="373"/>
      <c r="AK27" s="373"/>
      <c r="AL27" s="374"/>
      <c r="AM27" s="372">
        <v>11157</v>
      </c>
      <c r="AN27" s="373"/>
      <c r="AO27" s="373"/>
      <c r="AP27" s="373"/>
      <c r="AQ27" s="373"/>
      <c r="AR27" s="374"/>
      <c r="AS27" s="372">
        <v>3719</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2635</v>
      </c>
      <c r="R28" s="373"/>
      <c r="S28" s="373"/>
      <c r="T28" s="373"/>
      <c r="U28" s="373"/>
      <c r="V28" s="374"/>
      <c r="W28" s="462"/>
      <c r="X28" s="399"/>
      <c r="Y28" s="400"/>
      <c r="Z28" s="375" t="s">
        <v>188</v>
      </c>
      <c r="AA28" s="376"/>
      <c r="AB28" s="376"/>
      <c r="AC28" s="376"/>
      <c r="AD28" s="376"/>
      <c r="AE28" s="376"/>
      <c r="AF28" s="376"/>
      <c r="AG28" s="377"/>
      <c r="AH28" s="372" t="s">
        <v>131</v>
      </c>
      <c r="AI28" s="373"/>
      <c r="AJ28" s="373"/>
      <c r="AK28" s="373"/>
      <c r="AL28" s="374"/>
      <c r="AM28" s="372" t="s">
        <v>140</v>
      </c>
      <c r="AN28" s="373"/>
      <c r="AO28" s="373"/>
      <c r="AP28" s="373"/>
      <c r="AQ28" s="373"/>
      <c r="AR28" s="374"/>
      <c r="AS28" s="372" t="s">
        <v>140</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515198</v>
      </c>
      <c r="BO28" s="449"/>
      <c r="BP28" s="449"/>
      <c r="BQ28" s="449"/>
      <c r="BR28" s="449"/>
      <c r="BS28" s="449"/>
      <c r="BT28" s="449"/>
      <c r="BU28" s="450"/>
      <c r="BV28" s="448">
        <v>255198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10</v>
      </c>
      <c r="M29" s="373"/>
      <c r="N29" s="373"/>
      <c r="O29" s="373"/>
      <c r="P29" s="374"/>
      <c r="Q29" s="372">
        <v>2465</v>
      </c>
      <c r="R29" s="373"/>
      <c r="S29" s="373"/>
      <c r="T29" s="373"/>
      <c r="U29" s="373"/>
      <c r="V29" s="374"/>
      <c r="W29" s="463"/>
      <c r="X29" s="464"/>
      <c r="Y29" s="465"/>
      <c r="Z29" s="375" t="s">
        <v>191</v>
      </c>
      <c r="AA29" s="376"/>
      <c r="AB29" s="376"/>
      <c r="AC29" s="376"/>
      <c r="AD29" s="376"/>
      <c r="AE29" s="376"/>
      <c r="AF29" s="376"/>
      <c r="AG29" s="377"/>
      <c r="AH29" s="372">
        <v>171</v>
      </c>
      <c r="AI29" s="373"/>
      <c r="AJ29" s="373"/>
      <c r="AK29" s="373"/>
      <c r="AL29" s="374"/>
      <c r="AM29" s="372">
        <v>528261</v>
      </c>
      <c r="AN29" s="373"/>
      <c r="AO29" s="373"/>
      <c r="AP29" s="373"/>
      <c r="AQ29" s="373"/>
      <c r="AR29" s="374"/>
      <c r="AS29" s="372">
        <v>3089</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2617</v>
      </c>
      <c r="BO29" s="420"/>
      <c r="BP29" s="420"/>
      <c r="BQ29" s="420"/>
      <c r="BR29" s="420"/>
      <c r="BS29" s="420"/>
      <c r="BT29" s="420"/>
      <c r="BU29" s="421"/>
      <c r="BV29" s="419">
        <v>2910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93.4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327079</v>
      </c>
      <c r="BO30" s="454"/>
      <c r="BP30" s="454"/>
      <c r="BQ30" s="454"/>
      <c r="BR30" s="454"/>
      <c r="BS30" s="454"/>
      <c r="BT30" s="454"/>
      <c r="BU30" s="455"/>
      <c r="BV30" s="453">
        <v>286396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老人福祉施設三室園組合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公益財団法人平群町地域振興センター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奈良県市町村総合事務組合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学校給食費特別会計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王寺周辺広域休日応急診療施設組合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奨学資金貸付事業特別会計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奈良県後期高齢者医療連合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f t="shared" ref="C38:C43" si="5">IF(E38="","",C37+1)</f>
        <v>5</v>
      </c>
      <c r="D38" s="367"/>
      <c r="E38" s="368" t="str">
        <f>IF('各会計、関係団体の財政状況及び健全化判断比率'!B11="","",'各会計、関係団体の財政状況及び健全化判断比率'!B11)</f>
        <v>用地先行取得事業特別会計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奈良県広域消防組合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DPlEFCbKNldkO0xdt6rSVCgVmuSps32xi2QYhoVO8AZCQvLG7Ia70OWO78HOYuB8NhcMT7xEhP8Fcz3SRVfQA==" saltValue="9akfpzGRlnd4II82CszR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570</v>
      </c>
      <c r="D34" s="1151"/>
      <c r="E34" s="1152"/>
      <c r="F34" s="32">
        <v>1.66</v>
      </c>
      <c r="G34" s="33">
        <v>3.65</v>
      </c>
      <c r="H34" s="33">
        <v>4.3</v>
      </c>
      <c r="I34" s="33">
        <v>7.89</v>
      </c>
      <c r="J34" s="34">
        <v>7.11</v>
      </c>
      <c r="K34" s="22"/>
      <c r="L34" s="22"/>
      <c r="M34" s="22"/>
      <c r="N34" s="22"/>
      <c r="O34" s="22"/>
      <c r="P34" s="22"/>
    </row>
    <row r="35" spans="1:16" ht="39" customHeight="1" x14ac:dyDescent="0.15">
      <c r="A35" s="22"/>
      <c r="B35" s="35"/>
      <c r="C35" s="1145" t="s">
        <v>571</v>
      </c>
      <c r="D35" s="1146"/>
      <c r="E35" s="1147"/>
      <c r="F35" s="36">
        <v>6.57</v>
      </c>
      <c r="G35" s="37">
        <v>4.92</v>
      </c>
      <c r="H35" s="37">
        <v>4.34</v>
      </c>
      <c r="I35" s="37">
        <v>4.03</v>
      </c>
      <c r="J35" s="38">
        <v>4.76</v>
      </c>
      <c r="K35" s="22"/>
      <c r="L35" s="22"/>
      <c r="M35" s="22"/>
      <c r="N35" s="22"/>
      <c r="O35" s="22"/>
      <c r="P35" s="22"/>
    </row>
    <row r="36" spans="1:16" ht="39" customHeight="1" x14ac:dyDescent="0.15">
      <c r="A36" s="22"/>
      <c r="B36" s="35"/>
      <c r="C36" s="1145" t="s">
        <v>572</v>
      </c>
      <c r="D36" s="1146"/>
      <c r="E36" s="1147"/>
      <c r="F36" s="36">
        <v>0.82</v>
      </c>
      <c r="G36" s="37">
        <v>2.2000000000000002</v>
      </c>
      <c r="H36" s="37">
        <v>2.7</v>
      </c>
      <c r="I36" s="37">
        <v>3.78</v>
      </c>
      <c r="J36" s="38">
        <v>3.62</v>
      </c>
      <c r="K36" s="22"/>
      <c r="L36" s="22"/>
      <c r="M36" s="22"/>
      <c r="N36" s="22"/>
      <c r="O36" s="22"/>
      <c r="P36" s="22"/>
    </row>
    <row r="37" spans="1:16" ht="39" customHeight="1" x14ac:dyDescent="0.15">
      <c r="A37" s="22"/>
      <c r="B37" s="35"/>
      <c r="C37" s="1145" t="s">
        <v>573</v>
      </c>
      <c r="D37" s="1146"/>
      <c r="E37" s="1147"/>
      <c r="F37" s="36" t="s">
        <v>574</v>
      </c>
      <c r="G37" s="37">
        <v>0.1</v>
      </c>
      <c r="H37" s="37">
        <v>0.17</v>
      </c>
      <c r="I37" s="37">
        <v>0.24</v>
      </c>
      <c r="J37" s="38">
        <v>0.3</v>
      </c>
      <c r="K37" s="22"/>
      <c r="L37" s="22"/>
      <c r="M37" s="22"/>
      <c r="N37" s="22"/>
      <c r="O37" s="22"/>
      <c r="P37" s="22"/>
    </row>
    <row r="38" spans="1:16" ht="39" customHeight="1" x14ac:dyDescent="0.15">
      <c r="A38" s="22"/>
      <c r="B38" s="35"/>
      <c r="C38" s="1145" t="s">
        <v>575</v>
      </c>
      <c r="D38" s="1146"/>
      <c r="E38" s="1147"/>
      <c r="F38" s="36">
        <v>4.38</v>
      </c>
      <c r="G38" s="37">
        <v>6.04</v>
      </c>
      <c r="H38" s="37">
        <v>6.5</v>
      </c>
      <c r="I38" s="37">
        <v>6.43</v>
      </c>
      <c r="J38" s="38">
        <v>0.15</v>
      </c>
      <c r="K38" s="22"/>
      <c r="L38" s="22"/>
      <c r="M38" s="22"/>
      <c r="N38" s="22"/>
      <c r="O38" s="22"/>
      <c r="P38" s="22"/>
    </row>
    <row r="39" spans="1:16" ht="39" customHeight="1" x14ac:dyDescent="0.15">
      <c r="A39" s="22"/>
      <c r="B39" s="35"/>
      <c r="C39" s="1145" t="s">
        <v>576</v>
      </c>
      <c r="D39" s="1146"/>
      <c r="E39" s="1147"/>
      <c r="F39" s="36">
        <v>0</v>
      </c>
      <c r="G39" s="37" t="s">
        <v>574</v>
      </c>
      <c r="H39" s="37">
        <v>0.02</v>
      </c>
      <c r="I39" s="37">
        <v>0</v>
      </c>
      <c r="J39" s="38">
        <v>0.05</v>
      </c>
      <c r="K39" s="22"/>
      <c r="L39" s="22"/>
      <c r="M39" s="22"/>
      <c r="N39" s="22"/>
      <c r="O39" s="22"/>
      <c r="P39" s="22"/>
    </row>
    <row r="40" spans="1:16" ht="39" customHeight="1" x14ac:dyDescent="0.15">
      <c r="A40" s="22"/>
      <c r="B40" s="35"/>
      <c r="C40" s="1145" t="s">
        <v>577</v>
      </c>
      <c r="D40" s="1146"/>
      <c r="E40" s="1147"/>
      <c r="F40" s="36">
        <v>0</v>
      </c>
      <c r="G40" s="37">
        <v>0</v>
      </c>
      <c r="H40" s="37">
        <v>0</v>
      </c>
      <c r="I40" s="37">
        <v>0.01</v>
      </c>
      <c r="J40" s="38">
        <v>0</v>
      </c>
      <c r="K40" s="22"/>
      <c r="L40" s="22"/>
      <c r="M40" s="22"/>
      <c r="N40" s="22"/>
      <c r="O40" s="22"/>
      <c r="P40" s="22"/>
    </row>
    <row r="41" spans="1:16" ht="39" customHeight="1" x14ac:dyDescent="0.15">
      <c r="A41" s="22"/>
      <c r="B41" s="35"/>
      <c r="C41" s="1145" t="s">
        <v>578</v>
      </c>
      <c r="D41" s="1146"/>
      <c r="E41" s="1147"/>
      <c r="F41" s="36">
        <v>1.41</v>
      </c>
      <c r="G41" s="37">
        <v>1.7</v>
      </c>
      <c r="H41" s="37">
        <v>0.25</v>
      </c>
      <c r="I41" s="37">
        <v>0</v>
      </c>
      <c r="J41" s="38">
        <v>0</v>
      </c>
      <c r="K41" s="22"/>
      <c r="L41" s="22"/>
      <c r="M41" s="22"/>
      <c r="N41" s="22"/>
      <c r="O41" s="22"/>
      <c r="P41" s="22"/>
    </row>
    <row r="42" spans="1:16" ht="39" customHeight="1" x14ac:dyDescent="0.15">
      <c r="A42" s="22"/>
      <c r="B42" s="39"/>
      <c r="C42" s="1145" t="s">
        <v>579</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580</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rmXwRcP6gT+w5bEqGwnE/n1gIvcYyx9tGKCEzDLFlxNsjaQFXWlkBftMoAhnJUByBmwGahA1VYodlgKK2jn6w==" saltValue="birDPiRfKgG3R9fXl+g5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1061</v>
      </c>
      <c r="L45" s="60">
        <v>1094</v>
      </c>
      <c r="M45" s="60">
        <v>1096</v>
      </c>
      <c r="N45" s="60">
        <v>1092</v>
      </c>
      <c r="O45" s="61">
        <v>993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15">
      <c r="A48" s="48"/>
      <c r="B48" s="1178"/>
      <c r="C48" s="1179"/>
      <c r="D48" s="62"/>
      <c r="E48" s="1155" t="s">
        <v>15</v>
      </c>
      <c r="F48" s="1155"/>
      <c r="G48" s="1155"/>
      <c r="H48" s="1155"/>
      <c r="I48" s="1155"/>
      <c r="J48" s="1156"/>
      <c r="K48" s="63">
        <v>184</v>
      </c>
      <c r="L48" s="64">
        <v>183</v>
      </c>
      <c r="M48" s="64">
        <v>175</v>
      </c>
      <c r="N48" s="64">
        <v>160</v>
      </c>
      <c r="O48" s="65">
        <v>157</v>
      </c>
      <c r="P48" s="48"/>
      <c r="Q48" s="48"/>
      <c r="R48" s="48"/>
      <c r="S48" s="48"/>
      <c r="T48" s="48"/>
      <c r="U48" s="48"/>
    </row>
    <row r="49" spans="1:21" ht="30.75" customHeight="1" x14ac:dyDescent="0.15">
      <c r="A49" s="48"/>
      <c r="B49" s="1178"/>
      <c r="C49" s="1179"/>
      <c r="D49" s="62"/>
      <c r="E49" s="1155" t="s">
        <v>16</v>
      </c>
      <c r="F49" s="1155"/>
      <c r="G49" s="1155"/>
      <c r="H49" s="1155"/>
      <c r="I49" s="1155"/>
      <c r="J49" s="1156"/>
      <c r="K49" s="63">
        <v>11</v>
      </c>
      <c r="L49" s="64">
        <v>11</v>
      </c>
      <c r="M49" s="64">
        <v>12</v>
      </c>
      <c r="N49" s="64">
        <v>16</v>
      </c>
      <c r="O49" s="65">
        <v>15</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523</v>
      </c>
      <c r="L50" s="64" t="s">
        <v>523</v>
      </c>
      <c r="M50" s="64" t="s">
        <v>523</v>
      </c>
      <c r="N50" s="64" t="s">
        <v>523</v>
      </c>
      <c r="O50" s="65" t="s">
        <v>523</v>
      </c>
      <c r="P50" s="48"/>
      <c r="Q50" s="48"/>
      <c r="R50" s="48"/>
      <c r="S50" s="48"/>
      <c r="T50" s="48"/>
      <c r="U50" s="48"/>
    </row>
    <row r="51" spans="1:21" ht="30.75" customHeight="1" x14ac:dyDescent="0.15">
      <c r="A51" s="48"/>
      <c r="B51" s="1180"/>
      <c r="C51" s="1181"/>
      <c r="D51" s="66"/>
      <c r="E51" s="1155" t="s">
        <v>18</v>
      </c>
      <c r="F51" s="1155"/>
      <c r="G51" s="1155"/>
      <c r="H51" s="1155"/>
      <c r="I51" s="1155"/>
      <c r="J51" s="1156"/>
      <c r="K51" s="63">
        <v>2</v>
      </c>
      <c r="L51" s="64">
        <v>0</v>
      </c>
      <c r="M51" s="64" t="s">
        <v>523</v>
      </c>
      <c r="N51" s="64" t="s">
        <v>523</v>
      </c>
      <c r="O51" s="65" t="s">
        <v>523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587</v>
      </c>
      <c r="L52" s="64">
        <v>612</v>
      </c>
      <c r="M52" s="64">
        <v>603</v>
      </c>
      <c r="N52" s="64">
        <v>601</v>
      </c>
      <c r="O52" s="65">
        <v>621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671</v>
      </c>
      <c r="L53" s="69">
        <v>676</v>
      </c>
      <c r="M53" s="69">
        <v>680</v>
      </c>
      <c r="N53" s="69">
        <v>667</v>
      </c>
      <c r="O53" s="70">
        <v>544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6eJL1rqow8GjYjENPPwm9dlilaznUslQ4+P8m8IvvK9Qb+gCblUHDSJrRGp5pxHjJZdVMJ8pxTm77XYbnglVQ==" saltValue="O3mvi31034vJ8151Pd9TI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14588</v>
      </c>
      <c r="J41" s="356">
        <v>15224</v>
      </c>
      <c r="K41" s="356">
        <v>14716</v>
      </c>
      <c r="L41" s="356">
        <v>13842</v>
      </c>
      <c r="M41" s="357">
        <v>12789</v>
      </c>
    </row>
    <row r="42" spans="2:13" ht="27.75" customHeight="1" x14ac:dyDescent="0.15">
      <c r="B42" s="1186"/>
      <c r="C42" s="1187"/>
      <c r="D42" s="106"/>
      <c r="E42" s="1190" t="s">
        <v>34</v>
      </c>
      <c r="F42" s="1190"/>
      <c r="G42" s="1190"/>
      <c r="H42" s="1191"/>
      <c r="I42" s="358" t="s">
        <v>523</v>
      </c>
      <c r="J42" s="359" t="s">
        <v>523</v>
      </c>
      <c r="K42" s="359" t="s">
        <v>523</v>
      </c>
      <c r="L42" s="359" t="s">
        <v>523</v>
      </c>
      <c r="M42" s="360" t="s">
        <v>523</v>
      </c>
    </row>
    <row r="43" spans="2:13" ht="27.75" customHeight="1" x14ac:dyDescent="0.15">
      <c r="B43" s="1186"/>
      <c r="C43" s="1187"/>
      <c r="D43" s="106"/>
      <c r="E43" s="1190" t="s">
        <v>35</v>
      </c>
      <c r="F43" s="1190"/>
      <c r="G43" s="1190"/>
      <c r="H43" s="1191"/>
      <c r="I43" s="358">
        <v>2252</v>
      </c>
      <c r="J43" s="359">
        <v>2470</v>
      </c>
      <c r="K43" s="359">
        <v>2686</v>
      </c>
      <c r="L43" s="359">
        <v>2427</v>
      </c>
      <c r="M43" s="360">
        <v>2158</v>
      </c>
    </row>
    <row r="44" spans="2:13" ht="27.75" customHeight="1" x14ac:dyDescent="0.15">
      <c r="B44" s="1186"/>
      <c r="C44" s="1187"/>
      <c r="D44" s="106"/>
      <c r="E44" s="1190" t="s">
        <v>36</v>
      </c>
      <c r="F44" s="1190"/>
      <c r="G44" s="1190"/>
      <c r="H44" s="1191"/>
      <c r="I44" s="358">
        <v>133</v>
      </c>
      <c r="J44" s="359">
        <v>122</v>
      </c>
      <c r="K44" s="359">
        <v>110</v>
      </c>
      <c r="L44" s="359">
        <v>127</v>
      </c>
      <c r="M44" s="360">
        <v>125</v>
      </c>
    </row>
    <row r="45" spans="2:13" ht="27.75" customHeight="1" x14ac:dyDescent="0.15">
      <c r="B45" s="1186"/>
      <c r="C45" s="1187"/>
      <c r="D45" s="106"/>
      <c r="E45" s="1190" t="s">
        <v>37</v>
      </c>
      <c r="F45" s="1190"/>
      <c r="G45" s="1190"/>
      <c r="H45" s="1191"/>
      <c r="I45" s="358">
        <v>1014</v>
      </c>
      <c r="J45" s="359">
        <v>1015</v>
      </c>
      <c r="K45" s="359">
        <v>915</v>
      </c>
      <c r="L45" s="359">
        <v>620</v>
      </c>
      <c r="M45" s="360">
        <v>519</v>
      </c>
    </row>
    <row r="46" spans="2:13" ht="27.75" customHeight="1" x14ac:dyDescent="0.15">
      <c r="B46" s="1186"/>
      <c r="C46" s="1187"/>
      <c r="D46" s="107"/>
      <c r="E46" s="1190" t="s">
        <v>38</v>
      </c>
      <c r="F46" s="1190"/>
      <c r="G46" s="1190"/>
      <c r="H46" s="1191"/>
      <c r="I46" s="358" t="s">
        <v>523</v>
      </c>
      <c r="J46" s="359" t="s">
        <v>523</v>
      </c>
      <c r="K46" s="359" t="s">
        <v>523</v>
      </c>
      <c r="L46" s="359" t="s">
        <v>523</v>
      </c>
      <c r="M46" s="360" t="s">
        <v>523</v>
      </c>
    </row>
    <row r="47" spans="2:13" ht="27.75" customHeight="1" x14ac:dyDescent="0.15">
      <c r="B47" s="1186"/>
      <c r="C47" s="1187"/>
      <c r="D47" s="108"/>
      <c r="E47" s="1200" t="s">
        <v>39</v>
      </c>
      <c r="F47" s="1201"/>
      <c r="G47" s="1201"/>
      <c r="H47" s="1202"/>
      <c r="I47" s="358" t="s">
        <v>523</v>
      </c>
      <c r="J47" s="359" t="s">
        <v>523</v>
      </c>
      <c r="K47" s="359" t="s">
        <v>523</v>
      </c>
      <c r="L47" s="359" t="s">
        <v>523</v>
      </c>
      <c r="M47" s="360" t="s">
        <v>523</v>
      </c>
    </row>
    <row r="48" spans="2:13" ht="27.75" customHeight="1" x14ac:dyDescent="0.15">
      <c r="B48" s="1186"/>
      <c r="C48" s="1187"/>
      <c r="D48" s="106"/>
      <c r="E48" s="1190" t="s">
        <v>40</v>
      </c>
      <c r="F48" s="1190"/>
      <c r="G48" s="1190"/>
      <c r="H48" s="1191"/>
      <c r="I48" s="358" t="s">
        <v>523</v>
      </c>
      <c r="J48" s="359" t="s">
        <v>523</v>
      </c>
      <c r="K48" s="359" t="s">
        <v>523</v>
      </c>
      <c r="L48" s="359" t="s">
        <v>523</v>
      </c>
      <c r="M48" s="360" t="s">
        <v>523</v>
      </c>
    </row>
    <row r="49" spans="2:13" ht="27.75" customHeight="1" x14ac:dyDescent="0.15">
      <c r="B49" s="1188"/>
      <c r="C49" s="1189"/>
      <c r="D49" s="106"/>
      <c r="E49" s="1190" t="s">
        <v>41</v>
      </c>
      <c r="F49" s="1190"/>
      <c r="G49" s="1190"/>
      <c r="H49" s="1191"/>
      <c r="I49" s="358" t="s">
        <v>523</v>
      </c>
      <c r="J49" s="359" t="s">
        <v>523</v>
      </c>
      <c r="K49" s="359" t="s">
        <v>523</v>
      </c>
      <c r="L49" s="359" t="s">
        <v>523</v>
      </c>
      <c r="M49" s="360" t="s">
        <v>523</v>
      </c>
    </row>
    <row r="50" spans="2:13" ht="27.75" customHeight="1" x14ac:dyDescent="0.15">
      <c r="B50" s="1184" t="s">
        <v>42</v>
      </c>
      <c r="C50" s="1185"/>
      <c r="D50" s="109"/>
      <c r="E50" s="1190" t="s">
        <v>43</v>
      </c>
      <c r="F50" s="1190"/>
      <c r="G50" s="1190"/>
      <c r="H50" s="1191"/>
      <c r="I50" s="358">
        <v>661</v>
      </c>
      <c r="J50" s="359">
        <v>789</v>
      </c>
      <c r="K50" s="359">
        <v>855</v>
      </c>
      <c r="L50" s="359">
        <v>1006</v>
      </c>
      <c r="M50" s="360">
        <v>1262</v>
      </c>
    </row>
    <row r="51" spans="2:13" ht="27.75" customHeight="1" x14ac:dyDescent="0.15">
      <c r="B51" s="1186"/>
      <c r="C51" s="1187"/>
      <c r="D51" s="106"/>
      <c r="E51" s="1190" t="s">
        <v>44</v>
      </c>
      <c r="F51" s="1190"/>
      <c r="G51" s="1190"/>
      <c r="H51" s="1191"/>
      <c r="I51" s="358">
        <v>22</v>
      </c>
      <c r="J51" s="359">
        <v>13</v>
      </c>
      <c r="K51" s="359">
        <v>15</v>
      </c>
      <c r="L51" s="359">
        <v>10</v>
      </c>
      <c r="M51" s="360">
        <v>10</v>
      </c>
    </row>
    <row r="52" spans="2:13" ht="27.75" customHeight="1" x14ac:dyDescent="0.15">
      <c r="B52" s="1188"/>
      <c r="C52" s="1189"/>
      <c r="D52" s="106"/>
      <c r="E52" s="1190" t="s">
        <v>45</v>
      </c>
      <c r="F52" s="1190"/>
      <c r="G52" s="1190"/>
      <c r="H52" s="1191"/>
      <c r="I52" s="358">
        <v>8295</v>
      </c>
      <c r="J52" s="359">
        <v>8492</v>
      </c>
      <c r="K52" s="359">
        <v>8207</v>
      </c>
      <c r="L52" s="359">
        <v>7808</v>
      </c>
      <c r="M52" s="360">
        <v>7391</v>
      </c>
    </row>
    <row r="53" spans="2:13" ht="27.75" customHeight="1" thickBot="1" x14ac:dyDescent="0.2">
      <c r="B53" s="1192" t="s">
        <v>46</v>
      </c>
      <c r="C53" s="1193"/>
      <c r="D53" s="110"/>
      <c r="E53" s="1194" t="s">
        <v>47</v>
      </c>
      <c r="F53" s="1194"/>
      <c r="G53" s="1194"/>
      <c r="H53" s="1195"/>
      <c r="I53" s="361">
        <v>9009</v>
      </c>
      <c r="J53" s="362">
        <v>9537</v>
      </c>
      <c r="K53" s="362">
        <v>9351</v>
      </c>
      <c r="L53" s="362">
        <v>8191</v>
      </c>
      <c r="M53" s="363">
        <v>6928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XS7711Uhg5J6pWG3KLC/mTPp8zWFzWbOmu2yL5Qnq8XJb07jIRKZmrKiiH7MSJIe7Q/8pc3K+DPr+BEMGvCSg==" saltValue="+lNt3EtfYDyrqry8usoe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A5" sqref="A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143</v>
      </c>
      <c r="G55" s="122">
        <v>255</v>
      </c>
      <c r="H55" s="123">
        <v>515</v>
      </c>
    </row>
    <row r="56" spans="2:8" ht="52.5" customHeight="1" x14ac:dyDescent="0.15">
      <c r="B56" s="124"/>
      <c r="C56" s="1213" t="s">
        <v>51</v>
      </c>
      <c r="D56" s="1213"/>
      <c r="E56" s="1214"/>
      <c r="F56" s="125">
        <v>3</v>
      </c>
      <c r="G56" s="125">
        <v>3</v>
      </c>
      <c r="H56" s="126">
        <v>3</v>
      </c>
    </row>
    <row r="57" spans="2:8" ht="53.25" customHeight="1" x14ac:dyDescent="0.15">
      <c r="B57" s="124"/>
      <c r="C57" s="1215" t="s">
        <v>52</v>
      </c>
      <c r="D57" s="1215"/>
      <c r="E57" s="1216"/>
      <c r="F57" s="127">
        <v>239</v>
      </c>
      <c r="G57" s="127">
        <v>286</v>
      </c>
      <c r="H57" s="128">
        <v>327</v>
      </c>
    </row>
    <row r="58" spans="2:8" ht="45.75" customHeight="1" x14ac:dyDescent="0.15">
      <c r="B58" s="129"/>
      <c r="C58" s="1203" t="s">
        <v>594</v>
      </c>
      <c r="D58" s="1204"/>
      <c r="E58" s="1205"/>
      <c r="F58" s="130">
        <v>123</v>
      </c>
      <c r="G58" s="130">
        <v>155</v>
      </c>
      <c r="H58" s="131">
        <v>191</v>
      </c>
    </row>
    <row r="59" spans="2:8" ht="45.75" customHeight="1" x14ac:dyDescent="0.15">
      <c r="B59" s="129"/>
      <c r="C59" s="1203" t="s">
        <v>595</v>
      </c>
      <c r="D59" s="1204"/>
      <c r="E59" s="1205"/>
      <c r="F59" s="130">
        <v>39</v>
      </c>
      <c r="G59" s="130">
        <v>53</v>
      </c>
      <c r="H59" s="131">
        <v>53</v>
      </c>
    </row>
    <row r="60" spans="2:8" ht="45.75" customHeight="1" x14ac:dyDescent="0.15">
      <c r="B60" s="129"/>
      <c r="C60" s="1203" t="s">
        <v>596</v>
      </c>
      <c r="D60" s="1204"/>
      <c r="E60" s="1205"/>
      <c r="F60" s="130">
        <v>44</v>
      </c>
      <c r="G60" s="130">
        <v>45</v>
      </c>
      <c r="H60" s="131">
        <v>48</v>
      </c>
    </row>
    <row r="61" spans="2:8" ht="45.75" customHeight="1" x14ac:dyDescent="0.15">
      <c r="B61" s="129"/>
      <c r="C61" s="1203" t="s">
        <v>597</v>
      </c>
      <c r="D61" s="1204"/>
      <c r="E61" s="1205"/>
      <c r="F61" s="130">
        <v>18</v>
      </c>
      <c r="G61" s="130">
        <v>18</v>
      </c>
      <c r="H61" s="131">
        <v>18</v>
      </c>
    </row>
    <row r="62" spans="2:8" ht="45.75" customHeight="1" thickBot="1" x14ac:dyDescent="0.2">
      <c r="B62" s="132"/>
      <c r="C62" s="1206" t="s">
        <v>598</v>
      </c>
      <c r="D62" s="1207"/>
      <c r="E62" s="1208"/>
      <c r="F62" s="133">
        <v>6</v>
      </c>
      <c r="G62" s="133">
        <v>6</v>
      </c>
      <c r="H62" s="134">
        <v>6</v>
      </c>
    </row>
    <row r="63" spans="2:8" ht="52.5" customHeight="1" thickBot="1" x14ac:dyDescent="0.2">
      <c r="B63" s="135"/>
      <c r="C63" s="1209" t="s">
        <v>53</v>
      </c>
      <c r="D63" s="1209"/>
      <c r="E63" s="1210"/>
      <c r="F63" s="136">
        <v>385</v>
      </c>
      <c r="G63" s="136">
        <v>545</v>
      </c>
      <c r="H63" s="137">
        <v>845</v>
      </c>
    </row>
    <row r="64" spans="2:8" x14ac:dyDescent="0.15"/>
  </sheetData>
  <sheetProtection algorithmName="SHA-512" hashValue="r/LE5JVkEPephFYtSw34If35hPF4oSObM3+sUokGkrgmOtSmcQOjkHO3o7ZFyZbsoJXhasOv4DYuvof90Kh+ig==" saltValue="TpSQjgcuOt8uKwVKdBTT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144931</v>
      </c>
      <c r="E3" s="156"/>
      <c r="F3" s="157">
        <v>73475</v>
      </c>
      <c r="G3" s="158"/>
      <c r="H3" s="159"/>
    </row>
    <row r="4" spans="1:8" x14ac:dyDescent="0.15">
      <c r="A4" s="160"/>
      <c r="B4" s="161"/>
      <c r="C4" s="162"/>
      <c r="D4" s="163">
        <v>85366</v>
      </c>
      <c r="E4" s="164"/>
      <c r="F4" s="165">
        <v>43072</v>
      </c>
      <c r="G4" s="166"/>
      <c r="H4" s="167"/>
    </row>
    <row r="5" spans="1:8" x14ac:dyDescent="0.15">
      <c r="A5" s="148" t="s">
        <v>556</v>
      </c>
      <c r="B5" s="153"/>
      <c r="C5" s="154"/>
      <c r="D5" s="155">
        <v>102608</v>
      </c>
      <c r="E5" s="156"/>
      <c r="F5" s="157">
        <v>87464</v>
      </c>
      <c r="G5" s="158"/>
      <c r="H5" s="159"/>
    </row>
    <row r="6" spans="1:8" x14ac:dyDescent="0.15">
      <c r="A6" s="160"/>
      <c r="B6" s="161"/>
      <c r="C6" s="162"/>
      <c r="D6" s="163">
        <v>29214</v>
      </c>
      <c r="E6" s="164"/>
      <c r="F6" s="165">
        <v>47479</v>
      </c>
      <c r="G6" s="166"/>
      <c r="H6" s="167"/>
    </row>
    <row r="7" spans="1:8" x14ac:dyDescent="0.15">
      <c r="A7" s="148" t="s">
        <v>557</v>
      </c>
      <c r="B7" s="153"/>
      <c r="C7" s="154"/>
      <c r="D7" s="155">
        <v>35653</v>
      </c>
      <c r="E7" s="156"/>
      <c r="F7" s="157">
        <v>96248</v>
      </c>
      <c r="G7" s="158"/>
      <c r="H7" s="159"/>
    </row>
    <row r="8" spans="1:8" x14ac:dyDescent="0.15">
      <c r="A8" s="160"/>
      <c r="B8" s="161"/>
      <c r="C8" s="162"/>
      <c r="D8" s="163">
        <v>19689</v>
      </c>
      <c r="E8" s="164"/>
      <c r="F8" s="165">
        <v>55768</v>
      </c>
      <c r="G8" s="166"/>
      <c r="H8" s="167"/>
    </row>
    <row r="9" spans="1:8" x14ac:dyDescent="0.15">
      <c r="A9" s="148" t="s">
        <v>558</v>
      </c>
      <c r="B9" s="153"/>
      <c r="C9" s="154"/>
      <c r="D9" s="155">
        <v>20712</v>
      </c>
      <c r="E9" s="156"/>
      <c r="F9" s="157">
        <v>76413</v>
      </c>
      <c r="G9" s="158"/>
      <c r="H9" s="159"/>
    </row>
    <row r="10" spans="1:8" x14ac:dyDescent="0.15">
      <c r="A10" s="160"/>
      <c r="B10" s="161"/>
      <c r="C10" s="162"/>
      <c r="D10" s="163">
        <v>13711</v>
      </c>
      <c r="E10" s="164"/>
      <c r="F10" s="165">
        <v>39658</v>
      </c>
      <c r="G10" s="166"/>
      <c r="H10" s="167"/>
    </row>
    <row r="11" spans="1:8" x14ac:dyDescent="0.15">
      <c r="A11" s="148" t="s">
        <v>559</v>
      </c>
      <c r="B11" s="153"/>
      <c r="C11" s="154"/>
      <c r="D11" s="155">
        <v>11180</v>
      </c>
      <c r="E11" s="156"/>
      <c r="F11" s="157">
        <v>66481</v>
      </c>
      <c r="G11" s="158"/>
      <c r="H11" s="159"/>
    </row>
    <row r="12" spans="1:8" x14ac:dyDescent="0.15">
      <c r="A12" s="160"/>
      <c r="B12" s="161"/>
      <c r="C12" s="168"/>
      <c r="D12" s="163">
        <v>6706</v>
      </c>
      <c r="E12" s="164"/>
      <c r="F12" s="165">
        <v>36120</v>
      </c>
      <c r="G12" s="166"/>
      <c r="H12" s="167"/>
    </row>
    <row r="13" spans="1:8" x14ac:dyDescent="0.15">
      <c r="A13" s="148"/>
      <c r="B13" s="153"/>
      <c r="C13" s="169"/>
      <c r="D13" s="170">
        <v>63017</v>
      </c>
      <c r="E13" s="171"/>
      <c r="F13" s="172">
        <v>80016</v>
      </c>
      <c r="G13" s="173"/>
      <c r="H13" s="159"/>
    </row>
    <row r="14" spans="1:8" x14ac:dyDescent="0.15">
      <c r="A14" s="160"/>
      <c r="B14" s="161"/>
      <c r="C14" s="162"/>
      <c r="D14" s="163">
        <v>30937</v>
      </c>
      <c r="E14" s="164"/>
      <c r="F14" s="165">
        <v>44419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1.63</v>
      </c>
      <c r="C19" s="174">
        <f>ROUND(VALUE(SUBSTITUTE(実質収支比率等に係る経年分析!G$48,"▲","-")),2)</f>
        <v>3.74</v>
      </c>
      <c r="D19" s="174">
        <f>ROUND(VALUE(SUBSTITUTE(実質収支比率等に係る経年分析!H$48,"▲","-")),2)</f>
        <v>4.51</v>
      </c>
      <c r="E19" s="174">
        <f>ROUND(VALUE(SUBSTITUTE(実質収支比率等に係る経年分析!I$48,"▲","-")),2)</f>
        <v>8.14</v>
      </c>
      <c r="F19" s="174">
        <f>ROUND(VALUE(SUBSTITUTE(実質収支比率等に係る経年分析!J$48,"▲","-")),2)</f>
        <v>7.47</v>
      </c>
    </row>
    <row r="20" spans="1:11" x14ac:dyDescent="0.15">
      <c r="A20" s="174" t="s">
        <v>57</v>
      </c>
      <c r="B20" s="174">
        <f>ROUND(VALUE(SUBSTITUTE(実質収支比率等に係る経年分析!F$47,"▲","-")),2)</f>
        <v>2.04</v>
      </c>
      <c r="C20" s="174">
        <f>ROUND(VALUE(SUBSTITUTE(実質収支比率等に係る経年分析!G$47,"▲","-")),2)</f>
        <v>3.14</v>
      </c>
      <c r="D20" s="174">
        <f>ROUND(VALUE(SUBSTITUTE(実質収支比率等に係る経年分析!H$47,"▲","-")),2)</f>
        <v>2.98</v>
      </c>
      <c r="E20" s="174">
        <f>ROUND(VALUE(SUBSTITUTE(実質収支比率等に係る経年分析!I$47,"▲","-")),2)</f>
        <v>5.04</v>
      </c>
      <c r="F20" s="174">
        <f>ROUND(VALUE(SUBSTITUTE(実質収支比率等に係る経年分析!J$47,"▲","-")),2)</f>
        <v>10.220000000000001</v>
      </c>
    </row>
    <row r="21" spans="1:11" x14ac:dyDescent="0.15">
      <c r="A21" s="174" t="s">
        <v>58</v>
      </c>
      <c r="B21" s="174">
        <f>IF(ISNUMBER(VALUE(SUBSTITUTE(実質収支比率等に係る経年分析!F$49,"▲","-"))),ROUND(VALUE(SUBSTITUTE(実質収支比率等に係る経年分析!F$49,"▲","-")),2),NA())</f>
        <v>-3.14</v>
      </c>
      <c r="C21" s="174">
        <f>IF(ISNUMBER(VALUE(SUBSTITUTE(実質収支比率等に係る経年分析!G$49,"▲","-"))),ROUND(VALUE(SUBSTITUTE(実質収支比率等に係る経年分析!G$49,"▲","-")),2),NA())</f>
        <v>3.2</v>
      </c>
      <c r="D21" s="174">
        <f>IF(ISNUMBER(VALUE(SUBSTITUTE(実質収支比率等に係る経年分析!H$49,"▲","-"))),ROUND(VALUE(SUBSTITUTE(実質収支比率等に係る経年分析!H$49,"▲","-")),2),NA())</f>
        <v>0.95</v>
      </c>
      <c r="E21" s="174">
        <f>IF(ISNUMBER(VALUE(SUBSTITUTE(実質収支比率等に係る経年分析!I$49,"▲","-"))),ROUND(VALUE(SUBSTITUTE(実質収支比率等に係る経年分析!I$49,"▲","-")),2),NA())</f>
        <v>11.8</v>
      </c>
      <c r="F21" s="174">
        <f>IF(ISNUMBER(VALUE(SUBSTITUTE(実質収支比率等に係る経年分析!J$49,"▲","-"))),ROUND(VALUE(SUBSTITUTE(実質収支比率等に係る経年分析!J$49,"▲","-")),2),NA())</f>
        <v>5.99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1.41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1.7</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学校給食費特別会計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f>IF(ROUND(VALUE(SUBSTITUTE(連結実質赤字比率に係る赤字・黒字の構成分析!G$39,"▲", "-")), 2) &lt; 0, ABS(ROUND(VALUE(SUBSTITUTE(連結実質赤字比率に係る赤字・黒字の構成分析!G$39,"▲", "-")), 2)), NA())</f>
        <v>0.02</v>
      </c>
      <c r="E31" s="175" t="e">
        <f>IF(ROUND(VALUE(SUBSTITUTE(連結実質赤字比率に係る赤字・黒字の構成分析!G$39,"▲", "-")), 2) &gt;= 0, ABS(ROUND(VALUE(SUBSTITUTE(連結実質赤字比率に係る赤字・黒字の構成分析!G$39,"▲", "-")), 2)), NA())</f>
        <v>#N/A</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4.38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6.04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6.5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6.43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0.15</v>
      </c>
    </row>
    <row r="33" spans="1:16" x14ac:dyDescent="0.15">
      <c r="A33" s="175" t="str">
        <f>IF(連結実質赤字比率に係る赤字・黒字の構成分析!C$37="",NA(),連結実質赤字比率に係る赤字・黒字の構成分析!C$37)</f>
        <v>住宅新築資金等貸付事業特別会計</v>
      </c>
      <c r="B33" s="175">
        <f>IF(ROUND(VALUE(SUBSTITUTE(連結実質赤字比率に係る赤字・黒字の構成分析!F$37,"▲", "-")), 2) &lt; 0, ABS(ROUND(VALUE(SUBSTITUTE(連結実質赤字比率に係る赤字・黒字の構成分析!F$37,"▲", "-")), 2)), NA())</f>
        <v>0.02</v>
      </c>
      <c r="C33" s="175" t="e">
        <f>IF(ROUND(VALUE(SUBSTITUTE(連結実質赤字比率に係る赤字・黒字の構成分析!F$37,"▲", "-")), 2) &gt;= 0, ABS(ROUND(VALUE(SUBSTITUTE(連結実質赤字比率に係る赤字・黒字の構成分析!F$37,"▲", "-")), 2)), NA())</f>
        <v>#N/A</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2.2000000000000002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3.62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587</v>
      </c>
      <c r="E42" s="176"/>
      <c r="F42" s="176"/>
      <c r="G42" s="176">
        <f>'実質公債費比率（分子）の構造'!L$52</f>
        <v>612</v>
      </c>
      <c r="H42" s="176"/>
      <c r="I42" s="176"/>
      <c r="J42" s="176">
        <f>'実質公債費比率（分子）の構造'!M$52</f>
        <v>603</v>
      </c>
      <c r="K42" s="176"/>
      <c r="L42" s="176"/>
      <c r="M42" s="176">
        <f>'実質公債費比率（分子）の構造'!N$52</f>
        <v>601</v>
      </c>
      <c r="N42" s="176"/>
      <c r="O42" s="176"/>
      <c r="P42" s="176">
        <f>'実質公債費比率（分子）の構造'!O$52</f>
        <v>621</v>
      </c>
    </row>
    <row r="43" spans="1:16" x14ac:dyDescent="0.15">
      <c r="A43" s="176" t="s">
        <v>66</v>
      </c>
      <c r="B43" s="176">
        <f>'実質公債費比率（分子）の構造'!K$51</f>
        <v>2</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11</v>
      </c>
      <c r="C45" s="176"/>
      <c r="D45" s="176"/>
      <c r="E45" s="176">
        <f>'実質公債費比率（分子）の構造'!L$49</f>
        <v>11</v>
      </c>
      <c r="F45" s="176"/>
      <c r="G45" s="176"/>
      <c r="H45" s="176">
        <f>'実質公債費比率（分子）の構造'!M$49</f>
        <v>12</v>
      </c>
      <c r="I45" s="176"/>
      <c r="J45" s="176"/>
      <c r="K45" s="176">
        <f>'実質公債費比率（分子）の構造'!N$49</f>
        <v>16</v>
      </c>
      <c r="L45" s="176"/>
      <c r="M45" s="176"/>
      <c r="N45" s="176">
        <f>'実質公債費比率（分子）の構造'!O$49</f>
        <v>15</v>
      </c>
      <c r="O45" s="176"/>
      <c r="P45" s="176"/>
    </row>
    <row r="46" spans="1:16" x14ac:dyDescent="0.15">
      <c r="A46" s="176" t="s">
        <v>69</v>
      </c>
      <c r="B46" s="176">
        <f>'実質公債費比率（分子）の構造'!K$48</f>
        <v>184</v>
      </c>
      <c r="C46" s="176"/>
      <c r="D46" s="176"/>
      <c r="E46" s="176">
        <f>'実質公債費比率（分子）の構造'!L$48</f>
        <v>183</v>
      </c>
      <c r="F46" s="176"/>
      <c r="G46" s="176"/>
      <c r="H46" s="176">
        <f>'実質公債費比率（分子）の構造'!M$48</f>
        <v>175</v>
      </c>
      <c r="I46" s="176"/>
      <c r="J46" s="176"/>
      <c r="K46" s="176">
        <f>'実質公債費比率（分子）の構造'!N$48</f>
        <v>160</v>
      </c>
      <c r="L46" s="176"/>
      <c r="M46" s="176"/>
      <c r="N46" s="176">
        <f>'実質公債費比率（分子）の構造'!O$48</f>
        <v>157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1061</v>
      </c>
      <c r="C49" s="176"/>
      <c r="D49" s="176"/>
      <c r="E49" s="176">
        <f>'実質公債費比率（分子）の構造'!L$45</f>
        <v>1094</v>
      </c>
      <c r="F49" s="176"/>
      <c r="G49" s="176"/>
      <c r="H49" s="176">
        <f>'実質公債費比率（分子）の構造'!M$45</f>
        <v>1096</v>
      </c>
      <c r="I49" s="176"/>
      <c r="J49" s="176"/>
      <c r="K49" s="176">
        <f>'実質公債費比率（分子）の構造'!N$45</f>
        <v>1092</v>
      </c>
      <c r="L49" s="176"/>
      <c r="M49" s="176"/>
      <c r="N49" s="176">
        <f>'実質公債費比率（分子）の構造'!O$45</f>
        <v>993</v>
      </c>
      <c r="O49" s="176"/>
      <c r="P49" s="176"/>
    </row>
    <row r="50" spans="1:16" x14ac:dyDescent="0.15">
      <c r="A50" s="176" t="s">
        <v>73</v>
      </c>
      <c r="B50" s="176" t="e">
        <f>NA()</f>
        <v>#N/A</v>
      </c>
      <c r="C50" s="176">
        <f>IF(ISNUMBER('実質公債費比率（分子）の構造'!K$53),'実質公債費比率（分子）の構造'!K$53,NA())</f>
        <v>671</v>
      </c>
      <c r="D50" s="176" t="e">
        <f>NA()</f>
        <v>#N/A</v>
      </c>
      <c r="E50" s="176" t="e">
        <f>NA()</f>
        <v>#N/A</v>
      </c>
      <c r="F50" s="176">
        <f>IF(ISNUMBER('実質公債費比率（分子）の構造'!L$53),'実質公債費比率（分子）の構造'!L$53,NA())</f>
        <v>676</v>
      </c>
      <c r="G50" s="176" t="e">
        <f>NA()</f>
        <v>#N/A</v>
      </c>
      <c r="H50" s="176" t="e">
        <f>NA()</f>
        <v>#N/A</v>
      </c>
      <c r="I50" s="176">
        <f>IF(ISNUMBER('実質公債費比率（分子）の構造'!M$53),'実質公債費比率（分子）の構造'!M$53,NA())</f>
        <v>680</v>
      </c>
      <c r="J50" s="176" t="e">
        <f>NA()</f>
        <v>#N/A</v>
      </c>
      <c r="K50" s="176" t="e">
        <f>NA()</f>
        <v>#N/A</v>
      </c>
      <c r="L50" s="176">
        <f>IF(ISNUMBER('実質公債費比率（分子）の構造'!N$53),'実質公債費比率（分子）の構造'!N$53,NA())</f>
        <v>667</v>
      </c>
      <c r="M50" s="176" t="e">
        <f>NA()</f>
        <v>#N/A</v>
      </c>
      <c r="N50" s="176" t="e">
        <f>NA()</f>
        <v>#N/A</v>
      </c>
      <c r="O50" s="176">
        <f>IF(ISNUMBER('実質公債費比率（分子）の構造'!O$53),'実質公債費比率（分子）の構造'!O$53,NA())</f>
        <v>544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8295</v>
      </c>
      <c r="E56" s="175"/>
      <c r="F56" s="175"/>
      <c r="G56" s="175">
        <f>'将来負担比率（分子）の構造'!J$52</f>
        <v>8492</v>
      </c>
      <c r="H56" s="175"/>
      <c r="I56" s="175"/>
      <c r="J56" s="175">
        <f>'将来負担比率（分子）の構造'!K$52</f>
        <v>8207</v>
      </c>
      <c r="K56" s="175"/>
      <c r="L56" s="175"/>
      <c r="M56" s="175">
        <f>'将来負担比率（分子）の構造'!L$52</f>
        <v>7808</v>
      </c>
      <c r="N56" s="175"/>
      <c r="O56" s="175"/>
      <c r="P56" s="175">
        <f>'将来負担比率（分子）の構造'!M$52</f>
        <v>7391</v>
      </c>
    </row>
    <row r="57" spans="1:16" x14ac:dyDescent="0.15">
      <c r="A57" s="175" t="s">
        <v>44</v>
      </c>
      <c r="B57" s="175"/>
      <c r="C57" s="175"/>
      <c r="D57" s="175">
        <f>'将来負担比率（分子）の構造'!I$51</f>
        <v>22</v>
      </c>
      <c r="E57" s="175"/>
      <c r="F57" s="175"/>
      <c r="G57" s="175">
        <f>'将来負担比率（分子）の構造'!J$51</f>
        <v>13</v>
      </c>
      <c r="H57" s="175"/>
      <c r="I57" s="175"/>
      <c r="J57" s="175">
        <f>'将来負担比率（分子）の構造'!K$51</f>
        <v>15</v>
      </c>
      <c r="K57" s="175"/>
      <c r="L57" s="175"/>
      <c r="M57" s="175">
        <f>'将来負担比率（分子）の構造'!L$51</f>
        <v>10</v>
      </c>
      <c r="N57" s="175"/>
      <c r="O57" s="175"/>
      <c r="P57" s="175">
        <f>'将来負担比率（分子）の構造'!M$51</f>
        <v>10</v>
      </c>
    </row>
    <row r="58" spans="1:16" x14ac:dyDescent="0.15">
      <c r="A58" s="175" t="s">
        <v>43</v>
      </c>
      <c r="B58" s="175"/>
      <c r="C58" s="175"/>
      <c r="D58" s="175">
        <f>'将来負担比率（分子）の構造'!I$50</f>
        <v>661</v>
      </c>
      <c r="E58" s="175"/>
      <c r="F58" s="175"/>
      <c r="G58" s="175">
        <f>'将来負担比率（分子）の構造'!J$50</f>
        <v>789</v>
      </c>
      <c r="H58" s="175"/>
      <c r="I58" s="175"/>
      <c r="J58" s="175">
        <f>'将来負担比率（分子）の構造'!K$50</f>
        <v>855</v>
      </c>
      <c r="K58" s="175"/>
      <c r="L58" s="175"/>
      <c r="M58" s="175">
        <f>'将来負担比率（分子）の構造'!L$50</f>
        <v>1006</v>
      </c>
      <c r="N58" s="175"/>
      <c r="O58" s="175"/>
      <c r="P58" s="175">
        <f>'将来負担比率（分子）の構造'!M$50</f>
        <v>1262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1014</v>
      </c>
      <c r="C62" s="175"/>
      <c r="D62" s="175"/>
      <c r="E62" s="175">
        <f>'将来負担比率（分子）の構造'!J$45</f>
        <v>1015</v>
      </c>
      <c r="F62" s="175"/>
      <c r="G62" s="175"/>
      <c r="H62" s="175">
        <f>'将来負担比率（分子）の構造'!K$45</f>
        <v>915</v>
      </c>
      <c r="I62" s="175"/>
      <c r="J62" s="175"/>
      <c r="K62" s="175">
        <f>'将来負担比率（分子）の構造'!L$45</f>
        <v>620</v>
      </c>
      <c r="L62" s="175"/>
      <c r="M62" s="175"/>
      <c r="N62" s="175">
        <f>'将来負担比率（分子）の構造'!M$45</f>
        <v>519</v>
      </c>
      <c r="O62" s="175"/>
      <c r="P62" s="175"/>
    </row>
    <row r="63" spans="1:16" x14ac:dyDescent="0.15">
      <c r="A63" s="175" t="s">
        <v>36</v>
      </c>
      <c r="B63" s="175">
        <f>'将来負担比率（分子）の構造'!I$44</f>
        <v>133</v>
      </c>
      <c r="C63" s="175"/>
      <c r="D63" s="175"/>
      <c r="E63" s="175">
        <f>'将来負担比率（分子）の構造'!J$44</f>
        <v>122</v>
      </c>
      <c r="F63" s="175"/>
      <c r="G63" s="175"/>
      <c r="H63" s="175">
        <f>'将来負担比率（分子）の構造'!K$44</f>
        <v>110</v>
      </c>
      <c r="I63" s="175"/>
      <c r="J63" s="175"/>
      <c r="K63" s="175">
        <f>'将来負担比率（分子）の構造'!L$44</f>
        <v>127</v>
      </c>
      <c r="L63" s="175"/>
      <c r="M63" s="175"/>
      <c r="N63" s="175">
        <f>'将来負担比率（分子）の構造'!M$44</f>
        <v>125</v>
      </c>
      <c r="O63" s="175"/>
      <c r="P63" s="175"/>
    </row>
    <row r="64" spans="1:16" x14ac:dyDescent="0.15">
      <c r="A64" s="175" t="s">
        <v>35</v>
      </c>
      <c r="B64" s="175">
        <f>'将来負担比率（分子）の構造'!I$43</f>
        <v>2252</v>
      </c>
      <c r="C64" s="175"/>
      <c r="D64" s="175"/>
      <c r="E64" s="175">
        <f>'将来負担比率（分子）の構造'!J$43</f>
        <v>2470</v>
      </c>
      <c r="F64" s="175"/>
      <c r="G64" s="175"/>
      <c r="H64" s="175">
        <f>'将来負担比率（分子）の構造'!K$43</f>
        <v>2686</v>
      </c>
      <c r="I64" s="175"/>
      <c r="J64" s="175"/>
      <c r="K64" s="175">
        <f>'将来負担比率（分子）の構造'!L$43</f>
        <v>2427</v>
      </c>
      <c r="L64" s="175"/>
      <c r="M64" s="175"/>
      <c r="N64" s="175">
        <f>'将来負担比率（分子）の構造'!M$43</f>
        <v>2158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14588</v>
      </c>
      <c r="C66" s="175"/>
      <c r="D66" s="175"/>
      <c r="E66" s="175">
        <f>'将来負担比率（分子）の構造'!J$41</f>
        <v>15224</v>
      </c>
      <c r="F66" s="175"/>
      <c r="G66" s="175"/>
      <c r="H66" s="175">
        <f>'将来負担比率（分子）の構造'!K$41</f>
        <v>14716</v>
      </c>
      <c r="I66" s="175"/>
      <c r="J66" s="175"/>
      <c r="K66" s="175">
        <f>'将来負担比率（分子）の構造'!L$41</f>
        <v>13842</v>
      </c>
      <c r="L66" s="175"/>
      <c r="M66" s="175"/>
      <c r="N66" s="175">
        <f>'将来負担比率（分子）の構造'!M$41</f>
        <v>12789</v>
      </c>
      <c r="O66" s="175"/>
      <c r="P66" s="175"/>
    </row>
    <row r="67" spans="1:16" x14ac:dyDescent="0.15">
      <c r="A67" s="175" t="s">
        <v>77</v>
      </c>
      <c r="B67" s="175" t="e">
        <f>NA()</f>
        <v>#N/A</v>
      </c>
      <c r="C67" s="175">
        <f>IF(ISNUMBER('将来負担比率（分子）の構造'!I$53), IF('将来負担比率（分子）の構造'!I$53 &lt; 0, 0, '将来負担比率（分子）の構造'!I$53), NA())</f>
        <v>9009</v>
      </c>
      <c r="D67" s="175" t="e">
        <f>NA()</f>
        <v>#N/A</v>
      </c>
      <c r="E67" s="175" t="e">
        <f>NA()</f>
        <v>#N/A</v>
      </c>
      <c r="F67" s="175">
        <f>IF(ISNUMBER('将来負担比率（分子）の構造'!J$53), IF('将来負担比率（分子）の構造'!J$53 &lt; 0, 0, '将来負担比率（分子）の構造'!J$53), NA())</f>
        <v>9537</v>
      </c>
      <c r="G67" s="175" t="e">
        <f>NA()</f>
        <v>#N/A</v>
      </c>
      <c r="H67" s="175" t="e">
        <f>NA()</f>
        <v>#N/A</v>
      </c>
      <c r="I67" s="175">
        <f>IF(ISNUMBER('将来負担比率（分子）の構造'!K$53), IF('将来負担比率（分子）の構造'!K$53 &lt; 0, 0, '将来負担比率（分子）の構造'!K$53), NA())</f>
        <v>9351</v>
      </c>
      <c r="J67" s="175" t="e">
        <f>NA()</f>
        <v>#N/A</v>
      </c>
      <c r="K67" s="175" t="e">
        <f>NA()</f>
        <v>#N/A</v>
      </c>
      <c r="L67" s="175">
        <f>IF(ISNUMBER('将来負担比率（分子）の構造'!L$53), IF('将来負担比率（分子）の構造'!L$53 &lt; 0, 0, '将来負担比率（分子）の構造'!L$53), NA())</f>
        <v>8191</v>
      </c>
      <c r="M67" s="175" t="e">
        <f>NA()</f>
        <v>#N/A</v>
      </c>
      <c r="N67" s="175" t="e">
        <f>NA()</f>
        <v>#N/A</v>
      </c>
      <c r="O67" s="175">
        <f>IF(ISNUMBER('将来負担比率（分子）の構造'!M$53), IF('将来負担比率（分子）の構造'!M$53 &lt; 0, 0, '将来負担比率（分子）の構造'!M$53), NA())</f>
        <v>6928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143</v>
      </c>
      <c r="C72" s="179">
        <f>基金残高に係る経年分析!G55</f>
        <v>255</v>
      </c>
      <c r="D72" s="179">
        <f>基金残高に係る経年分析!H55</f>
        <v>515</v>
      </c>
    </row>
    <row r="73" spans="1:16" x14ac:dyDescent="0.15">
      <c r="A73" s="178" t="s">
        <v>80</v>
      </c>
      <c r="B73" s="179">
        <f>基金残高に係る経年分析!F56</f>
        <v>3</v>
      </c>
      <c r="C73" s="179">
        <f>基金残高に係る経年分析!G56</f>
        <v>3</v>
      </c>
      <c r="D73" s="179">
        <f>基金残高に係る経年分析!H56</f>
        <v>3</v>
      </c>
    </row>
    <row r="74" spans="1:16" x14ac:dyDescent="0.15">
      <c r="A74" s="178" t="s">
        <v>81</v>
      </c>
      <c r="B74" s="179">
        <f>基金残高に係る経年分析!F57</f>
        <v>239</v>
      </c>
      <c r="C74" s="179">
        <f>基金残高に係る経年分析!G57</f>
        <v>286</v>
      </c>
      <c r="D74" s="179">
        <f>基金残高に係る経年分析!H57</f>
        <v>327</v>
      </c>
    </row>
  </sheetData>
  <sheetProtection algorithmName="SHA-512" hashValue="LZNomH9agYpKLR2ceOdCKPwPhhO6SCt/H+1OXlPFxhmEyFP+SYiA9fmtHr3o3JCvMVm5WhhJ1r5SX+1cdhvuJA==" saltValue="3eP7ov7K0HNokSgV2y53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1986160</v>
      </c>
      <c r="S5" s="674"/>
      <c r="T5" s="674"/>
      <c r="U5" s="674"/>
      <c r="V5" s="674"/>
      <c r="W5" s="674"/>
      <c r="X5" s="674"/>
      <c r="Y5" s="702"/>
      <c r="Z5" s="715">
        <v>25.7</v>
      </c>
      <c r="AA5" s="715"/>
      <c r="AB5" s="715"/>
      <c r="AC5" s="715"/>
      <c r="AD5" s="716">
        <v>1986160</v>
      </c>
      <c r="AE5" s="716"/>
      <c r="AF5" s="716"/>
      <c r="AG5" s="716"/>
      <c r="AH5" s="716"/>
      <c r="AI5" s="716"/>
      <c r="AJ5" s="716"/>
      <c r="AK5" s="716"/>
      <c r="AL5" s="703">
        <v>38.700000000000003</v>
      </c>
      <c r="AM5" s="685"/>
      <c r="AN5" s="685"/>
      <c r="AO5" s="704"/>
      <c r="AP5" s="676" t="s">
        <v>234</v>
      </c>
      <c r="AQ5" s="677"/>
      <c r="AR5" s="677"/>
      <c r="AS5" s="677"/>
      <c r="AT5" s="677"/>
      <c r="AU5" s="677"/>
      <c r="AV5" s="677"/>
      <c r="AW5" s="677"/>
      <c r="AX5" s="677"/>
      <c r="AY5" s="677"/>
      <c r="AZ5" s="677"/>
      <c r="BA5" s="677"/>
      <c r="BB5" s="677"/>
      <c r="BC5" s="677"/>
      <c r="BD5" s="677"/>
      <c r="BE5" s="677"/>
      <c r="BF5" s="678"/>
      <c r="BG5" s="621">
        <v>1982779</v>
      </c>
      <c r="BH5" s="622"/>
      <c r="BI5" s="622"/>
      <c r="BJ5" s="622"/>
      <c r="BK5" s="622"/>
      <c r="BL5" s="622"/>
      <c r="BM5" s="622"/>
      <c r="BN5" s="623"/>
      <c r="BO5" s="659">
        <v>99.8</v>
      </c>
      <c r="BP5" s="659"/>
      <c r="BQ5" s="659"/>
      <c r="BR5" s="659"/>
      <c r="BS5" s="660">
        <v>98581</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65285</v>
      </c>
      <c r="S6" s="622"/>
      <c r="T6" s="622"/>
      <c r="U6" s="622"/>
      <c r="V6" s="622"/>
      <c r="W6" s="622"/>
      <c r="X6" s="622"/>
      <c r="Y6" s="623"/>
      <c r="Z6" s="659">
        <v>0.8</v>
      </c>
      <c r="AA6" s="659"/>
      <c r="AB6" s="659"/>
      <c r="AC6" s="659"/>
      <c r="AD6" s="660">
        <v>65285</v>
      </c>
      <c r="AE6" s="660"/>
      <c r="AF6" s="660"/>
      <c r="AG6" s="660"/>
      <c r="AH6" s="660"/>
      <c r="AI6" s="660"/>
      <c r="AJ6" s="660"/>
      <c r="AK6" s="660"/>
      <c r="AL6" s="624">
        <v>1.3</v>
      </c>
      <c r="AM6" s="625"/>
      <c r="AN6" s="625"/>
      <c r="AO6" s="661"/>
      <c r="AP6" s="618" t="s">
        <v>239</v>
      </c>
      <c r="AQ6" s="619"/>
      <c r="AR6" s="619"/>
      <c r="AS6" s="619"/>
      <c r="AT6" s="619"/>
      <c r="AU6" s="619"/>
      <c r="AV6" s="619"/>
      <c r="AW6" s="619"/>
      <c r="AX6" s="619"/>
      <c r="AY6" s="619"/>
      <c r="AZ6" s="619"/>
      <c r="BA6" s="619"/>
      <c r="BB6" s="619"/>
      <c r="BC6" s="619"/>
      <c r="BD6" s="619"/>
      <c r="BE6" s="619"/>
      <c r="BF6" s="620"/>
      <c r="BG6" s="621">
        <v>1982779</v>
      </c>
      <c r="BH6" s="622"/>
      <c r="BI6" s="622"/>
      <c r="BJ6" s="622"/>
      <c r="BK6" s="622"/>
      <c r="BL6" s="622"/>
      <c r="BM6" s="622"/>
      <c r="BN6" s="623"/>
      <c r="BO6" s="659">
        <v>99.8</v>
      </c>
      <c r="BP6" s="659"/>
      <c r="BQ6" s="659"/>
      <c r="BR6" s="659"/>
      <c r="BS6" s="660">
        <v>98581</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86165</v>
      </c>
      <c r="CS6" s="622"/>
      <c r="CT6" s="622"/>
      <c r="CU6" s="622"/>
      <c r="CV6" s="622"/>
      <c r="CW6" s="622"/>
      <c r="CX6" s="622"/>
      <c r="CY6" s="623"/>
      <c r="CZ6" s="703">
        <v>1.2</v>
      </c>
      <c r="DA6" s="685"/>
      <c r="DB6" s="685"/>
      <c r="DC6" s="705"/>
      <c r="DD6" s="627" t="s">
        <v>132</v>
      </c>
      <c r="DE6" s="622"/>
      <c r="DF6" s="622"/>
      <c r="DG6" s="622"/>
      <c r="DH6" s="622"/>
      <c r="DI6" s="622"/>
      <c r="DJ6" s="622"/>
      <c r="DK6" s="622"/>
      <c r="DL6" s="622"/>
      <c r="DM6" s="622"/>
      <c r="DN6" s="622"/>
      <c r="DO6" s="622"/>
      <c r="DP6" s="623"/>
      <c r="DQ6" s="627">
        <v>86165</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1240</v>
      </c>
      <c r="S7" s="622"/>
      <c r="T7" s="622"/>
      <c r="U7" s="622"/>
      <c r="V7" s="622"/>
      <c r="W7" s="622"/>
      <c r="X7" s="622"/>
      <c r="Y7" s="623"/>
      <c r="Z7" s="659">
        <v>0</v>
      </c>
      <c r="AA7" s="659"/>
      <c r="AB7" s="659"/>
      <c r="AC7" s="659"/>
      <c r="AD7" s="660">
        <v>1240</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975619</v>
      </c>
      <c r="BH7" s="622"/>
      <c r="BI7" s="622"/>
      <c r="BJ7" s="622"/>
      <c r="BK7" s="622"/>
      <c r="BL7" s="622"/>
      <c r="BM7" s="622"/>
      <c r="BN7" s="623"/>
      <c r="BO7" s="659">
        <v>49.1</v>
      </c>
      <c r="BP7" s="659"/>
      <c r="BQ7" s="659"/>
      <c r="BR7" s="659"/>
      <c r="BS7" s="660" t="s">
        <v>132</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946451</v>
      </c>
      <c r="CS7" s="622"/>
      <c r="CT7" s="622"/>
      <c r="CU7" s="622"/>
      <c r="CV7" s="622"/>
      <c r="CW7" s="622"/>
      <c r="CX7" s="622"/>
      <c r="CY7" s="623"/>
      <c r="CZ7" s="659">
        <v>12.9</v>
      </c>
      <c r="DA7" s="659"/>
      <c r="DB7" s="659"/>
      <c r="DC7" s="659"/>
      <c r="DD7" s="627">
        <v>816</v>
      </c>
      <c r="DE7" s="622"/>
      <c r="DF7" s="622"/>
      <c r="DG7" s="622"/>
      <c r="DH7" s="622"/>
      <c r="DI7" s="622"/>
      <c r="DJ7" s="622"/>
      <c r="DK7" s="622"/>
      <c r="DL7" s="622"/>
      <c r="DM7" s="622"/>
      <c r="DN7" s="622"/>
      <c r="DO7" s="622"/>
      <c r="DP7" s="623"/>
      <c r="DQ7" s="627">
        <v>802217</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26261</v>
      </c>
      <c r="S8" s="622"/>
      <c r="T8" s="622"/>
      <c r="U8" s="622"/>
      <c r="V8" s="622"/>
      <c r="W8" s="622"/>
      <c r="X8" s="622"/>
      <c r="Y8" s="623"/>
      <c r="Z8" s="659">
        <v>0.3</v>
      </c>
      <c r="AA8" s="659"/>
      <c r="AB8" s="659"/>
      <c r="AC8" s="659"/>
      <c r="AD8" s="660">
        <v>26261</v>
      </c>
      <c r="AE8" s="660"/>
      <c r="AF8" s="660"/>
      <c r="AG8" s="660"/>
      <c r="AH8" s="660"/>
      <c r="AI8" s="660"/>
      <c r="AJ8" s="660"/>
      <c r="AK8" s="660"/>
      <c r="AL8" s="624">
        <v>0.5</v>
      </c>
      <c r="AM8" s="625"/>
      <c r="AN8" s="625"/>
      <c r="AO8" s="661"/>
      <c r="AP8" s="618" t="s">
        <v>245</v>
      </c>
      <c r="AQ8" s="619"/>
      <c r="AR8" s="619"/>
      <c r="AS8" s="619"/>
      <c r="AT8" s="619"/>
      <c r="AU8" s="619"/>
      <c r="AV8" s="619"/>
      <c r="AW8" s="619"/>
      <c r="AX8" s="619"/>
      <c r="AY8" s="619"/>
      <c r="AZ8" s="619"/>
      <c r="BA8" s="619"/>
      <c r="BB8" s="619"/>
      <c r="BC8" s="619"/>
      <c r="BD8" s="619"/>
      <c r="BE8" s="619"/>
      <c r="BF8" s="620"/>
      <c r="BG8" s="621">
        <v>31859</v>
      </c>
      <c r="BH8" s="622"/>
      <c r="BI8" s="622"/>
      <c r="BJ8" s="622"/>
      <c r="BK8" s="622"/>
      <c r="BL8" s="622"/>
      <c r="BM8" s="622"/>
      <c r="BN8" s="623"/>
      <c r="BO8" s="659">
        <v>1.6</v>
      </c>
      <c r="BP8" s="659"/>
      <c r="BQ8" s="659"/>
      <c r="BR8" s="659"/>
      <c r="BS8" s="660" t="s">
        <v>246</v>
      </c>
      <c r="BT8" s="660"/>
      <c r="BU8" s="660"/>
      <c r="BV8" s="660"/>
      <c r="BW8" s="660"/>
      <c r="BX8" s="660"/>
      <c r="BY8" s="660"/>
      <c r="BZ8" s="660"/>
      <c r="CA8" s="660"/>
      <c r="CB8" s="695"/>
      <c r="CD8" s="618" t="s">
        <v>247</v>
      </c>
      <c r="CE8" s="619"/>
      <c r="CF8" s="619"/>
      <c r="CG8" s="619"/>
      <c r="CH8" s="619"/>
      <c r="CI8" s="619"/>
      <c r="CJ8" s="619"/>
      <c r="CK8" s="619"/>
      <c r="CL8" s="619"/>
      <c r="CM8" s="619"/>
      <c r="CN8" s="619"/>
      <c r="CO8" s="619"/>
      <c r="CP8" s="619"/>
      <c r="CQ8" s="620"/>
      <c r="CR8" s="621">
        <v>2604886</v>
      </c>
      <c r="CS8" s="622"/>
      <c r="CT8" s="622"/>
      <c r="CU8" s="622"/>
      <c r="CV8" s="622"/>
      <c r="CW8" s="622"/>
      <c r="CX8" s="622"/>
      <c r="CY8" s="623"/>
      <c r="CZ8" s="659">
        <v>35.6</v>
      </c>
      <c r="DA8" s="659"/>
      <c r="DB8" s="659"/>
      <c r="DC8" s="659"/>
      <c r="DD8" s="627">
        <v>5231</v>
      </c>
      <c r="DE8" s="622"/>
      <c r="DF8" s="622"/>
      <c r="DG8" s="622"/>
      <c r="DH8" s="622"/>
      <c r="DI8" s="622"/>
      <c r="DJ8" s="622"/>
      <c r="DK8" s="622"/>
      <c r="DL8" s="622"/>
      <c r="DM8" s="622"/>
      <c r="DN8" s="622"/>
      <c r="DO8" s="622"/>
      <c r="DP8" s="623"/>
      <c r="DQ8" s="627">
        <v>1588559</v>
      </c>
      <c r="DR8" s="622"/>
      <c r="DS8" s="622"/>
      <c r="DT8" s="622"/>
      <c r="DU8" s="622"/>
      <c r="DV8" s="622"/>
      <c r="DW8" s="622"/>
      <c r="DX8" s="622"/>
      <c r="DY8" s="622"/>
      <c r="DZ8" s="622"/>
      <c r="EA8" s="622"/>
      <c r="EB8" s="622"/>
      <c r="EC8" s="658"/>
    </row>
    <row r="9" spans="2:143" ht="11.25" customHeight="1" x14ac:dyDescent="0.15">
      <c r="B9" s="618" t="s">
        <v>248</v>
      </c>
      <c r="C9" s="619"/>
      <c r="D9" s="619"/>
      <c r="E9" s="619"/>
      <c r="F9" s="619"/>
      <c r="G9" s="619"/>
      <c r="H9" s="619"/>
      <c r="I9" s="619"/>
      <c r="J9" s="619"/>
      <c r="K9" s="619"/>
      <c r="L9" s="619"/>
      <c r="M9" s="619"/>
      <c r="N9" s="619"/>
      <c r="O9" s="619"/>
      <c r="P9" s="619"/>
      <c r="Q9" s="620"/>
      <c r="R9" s="621">
        <v>18341</v>
      </c>
      <c r="S9" s="622"/>
      <c r="T9" s="622"/>
      <c r="U9" s="622"/>
      <c r="V9" s="622"/>
      <c r="W9" s="622"/>
      <c r="X9" s="622"/>
      <c r="Y9" s="623"/>
      <c r="Z9" s="659">
        <v>0.2</v>
      </c>
      <c r="AA9" s="659"/>
      <c r="AB9" s="659"/>
      <c r="AC9" s="659"/>
      <c r="AD9" s="660">
        <v>18341</v>
      </c>
      <c r="AE9" s="660"/>
      <c r="AF9" s="660"/>
      <c r="AG9" s="660"/>
      <c r="AH9" s="660"/>
      <c r="AI9" s="660"/>
      <c r="AJ9" s="660"/>
      <c r="AK9" s="660"/>
      <c r="AL9" s="624">
        <v>0.4</v>
      </c>
      <c r="AM9" s="625"/>
      <c r="AN9" s="625"/>
      <c r="AO9" s="661"/>
      <c r="AP9" s="618" t="s">
        <v>249</v>
      </c>
      <c r="AQ9" s="619"/>
      <c r="AR9" s="619"/>
      <c r="AS9" s="619"/>
      <c r="AT9" s="619"/>
      <c r="AU9" s="619"/>
      <c r="AV9" s="619"/>
      <c r="AW9" s="619"/>
      <c r="AX9" s="619"/>
      <c r="AY9" s="619"/>
      <c r="AZ9" s="619"/>
      <c r="BA9" s="619"/>
      <c r="BB9" s="619"/>
      <c r="BC9" s="619"/>
      <c r="BD9" s="619"/>
      <c r="BE9" s="619"/>
      <c r="BF9" s="620"/>
      <c r="BG9" s="621">
        <v>876395</v>
      </c>
      <c r="BH9" s="622"/>
      <c r="BI9" s="622"/>
      <c r="BJ9" s="622"/>
      <c r="BK9" s="622"/>
      <c r="BL9" s="622"/>
      <c r="BM9" s="622"/>
      <c r="BN9" s="623"/>
      <c r="BO9" s="659">
        <v>44.1</v>
      </c>
      <c r="BP9" s="659"/>
      <c r="BQ9" s="659"/>
      <c r="BR9" s="659"/>
      <c r="BS9" s="660" t="s">
        <v>132</v>
      </c>
      <c r="BT9" s="660"/>
      <c r="BU9" s="660"/>
      <c r="BV9" s="660"/>
      <c r="BW9" s="660"/>
      <c r="BX9" s="660"/>
      <c r="BY9" s="660"/>
      <c r="BZ9" s="660"/>
      <c r="CA9" s="660"/>
      <c r="CB9" s="695"/>
      <c r="CD9" s="618" t="s">
        <v>250</v>
      </c>
      <c r="CE9" s="619"/>
      <c r="CF9" s="619"/>
      <c r="CG9" s="619"/>
      <c r="CH9" s="619"/>
      <c r="CI9" s="619"/>
      <c r="CJ9" s="619"/>
      <c r="CK9" s="619"/>
      <c r="CL9" s="619"/>
      <c r="CM9" s="619"/>
      <c r="CN9" s="619"/>
      <c r="CO9" s="619"/>
      <c r="CP9" s="619"/>
      <c r="CQ9" s="620"/>
      <c r="CR9" s="621">
        <v>789878</v>
      </c>
      <c r="CS9" s="622"/>
      <c r="CT9" s="622"/>
      <c r="CU9" s="622"/>
      <c r="CV9" s="622"/>
      <c r="CW9" s="622"/>
      <c r="CX9" s="622"/>
      <c r="CY9" s="623"/>
      <c r="CZ9" s="659">
        <v>10.8</v>
      </c>
      <c r="DA9" s="659"/>
      <c r="DB9" s="659"/>
      <c r="DC9" s="659"/>
      <c r="DD9" s="627">
        <v>17261</v>
      </c>
      <c r="DE9" s="622"/>
      <c r="DF9" s="622"/>
      <c r="DG9" s="622"/>
      <c r="DH9" s="622"/>
      <c r="DI9" s="622"/>
      <c r="DJ9" s="622"/>
      <c r="DK9" s="622"/>
      <c r="DL9" s="622"/>
      <c r="DM9" s="622"/>
      <c r="DN9" s="622"/>
      <c r="DO9" s="622"/>
      <c r="DP9" s="623"/>
      <c r="DQ9" s="627">
        <v>579949</v>
      </c>
      <c r="DR9" s="622"/>
      <c r="DS9" s="622"/>
      <c r="DT9" s="622"/>
      <c r="DU9" s="622"/>
      <c r="DV9" s="622"/>
      <c r="DW9" s="622"/>
      <c r="DX9" s="622"/>
      <c r="DY9" s="622"/>
      <c r="DZ9" s="622"/>
      <c r="EA9" s="622"/>
      <c r="EB9" s="622"/>
      <c r="EC9" s="658"/>
    </row>
    <row r="10" spans="2:143" ht="11.25" customHeight="1" x14ac:dyDescent="0.15">
      <c r="B10" s="618" t="s">
        <v>251</v>
      </c>
      <c r="C10" s="619"/>
      <c r="D10" s="619"/>
      <c r="E10" s="619"/>
      <c r="F10" s="619"/>
      <c r="G10" s="619"/>
      <c r="H10" s="619"/>
      <c r="I10" s="619"/>
      <c r="J10" s="619"/>
      <c r="K10" s="619"/>
      <c r="L10" s="619"/>
      <c r="M10" s="619"/>
      <c r="N10" s="619"/>
      <c r="O10" s="619"/>
      <c r="P10" s="619"/>
      <c r="Q10" s="620"/>
      <c r="R10" s="621" t="s">
        <v>246</v>
      </c>
      <c r="S10" s="622"/>
      <c r="T10" s="622"/>
      <c r="U10" s="622"/>
      <c r="V10" s="622"/>
      <c r="W10" s="622"/>
      <c r="X10" s="622"/>
      <c r="Y10" s="623"/>
      <c r="Z10" s="659" t="s">
        <v>246</v>
      </c>
      <c r="AA10" s="659"/>
      <c r="AB10" s="659"/>
      <c r="AC10" s="659"/>
      <c r="AD10" s="660" t="s">
        <v>246</v>
      </c>
      <c r="AE10" s="660"/>
      <c r="AF10" s="660"/>
      <c r="AG10" s="660"/>
      <c r="AH10" s="660"/>
      <c r="AI10" s="660"/>
      <c r="AJ10" s="660"/>
      <c r="AK10" s="660"/>
      <c r="AL10" s="624" t="s">
        <v>132</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32001</v>
      </c>
      <c r="BH10" s="622"/>
      <c r="BI10" s="622"/>
      <c r="BJ10" s="622"/>
      <c r="BK10" s="622"/>
      <c r="BL10" s="622"/>
      <c r="BM10" s="622"/>
      <c r="BN10" s="623"/>
      <c r="BO10" s="659">
        <v>1.6</v>
      </c>
      <c r="BP10" s="659"/>
      <c r="BQ10" s="659"/>
      <c r="BR10" s="659"/>
      <c r="BS10" s="660" t="s">
        <v>132</v>
      </c>
      <c r="BT10" s="660"/>
      <c r="BU10" s="660"/>
      <c r="BV10" s="660"/>
      <c r="BW10" s="660"/>
      <c r="BX10" s="660"/>
      <c r="BY10" s="660"/>
      <c r="BZ10" s="660"/>
      <c r="CA10" s="660"/>
      <c r="CB10" s="695"/>
      <c r="CD10" s="618" t="s">
        <v>253</v>
      </c>
      <c r="CE10" s="619"/>
      <c r="CF10" s="619"/>
      <c r="CG10" s="619"/>
      <c r="CH10" s="619"/>
      <c r="CI10" s="619"/>
      <c r="CJ10" s="619"/>
      <c r="CK10" s="619"/>
      <c r="CL10" s="619"/>
      <c r="CM10" s="619"/>
      <c r="CN10" s="619"/>
      <c r="CO10" s="619"/>
      <c r="CP10" s="619"/>
      <c r="CQ10" s="620"/>
      <c r="CR10" s="621" t="s">
        <v>246</v>
      </c>
      <c r="CS10" s="622"/>
      <c r="CT10" s="622"/>
      <c r="CU10" s="622"/>
      <c r="CV10" s="622"/>
      <c r="CW10" s="622"/>
      <c r="CX10" s="622"/>
      <c r="CY10" s="623"/>
      <c r="CZ10" s="659" t="s">
        <v>132</v>
      </c>
      <c r="DA10" s="659"/>
      <c r="DB10" s="659"/>
      <c r="DC10" s="659"/>
      <c r="DD10" s="627" t="s">
        <v>246</v>
      </c>
      <c r="DE10" s="622"/>
      <c r="DF10" s="622"/>
      <c r="DG10" s="622"/>
      <c r="DH10" s="622"/>
      <c r="DI10" s="622"/>
      <c r="DJ10" s="622"/>
      <c r="DK10" s="622"/>
      <c r="DL10" s="622"/>
      <c r="DM10" s="622"/>
      <c r="DN10" s="622"/>
      <c r="DO10" s="622"/>
      <c r="DP10" s="623"/>
      <c r="DQ10" s="627" t="s">
        <v>246</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356894</v>
      </c>
      <c r="S11" s="622"/>
      <c r="T11" s="622"/>
      <c r="U11" s="622"/>
      <c r="V11" s="622"/>
      <c r="W11" s="622"/>
      <c r="X11" s="622"/>
      <c r="Y11" s="623"/>
      <c r="Z11" s="624">
        <v>4.5999999999999996</v>
      </c>
      <c r="AA11" s="625"/>
      <c r="AB11" s="625"/>
      <c r="AC11" s="626"/>
      <c r="AD11" s="627">
        <v>356894</v>
      </c>
      <c r="AE11" s="622"/>
      <c r="AF11" s="622"/>
      <c r="AG11" s="622"/>
      <c r="AH11" s="622"/>
      <c r="AI11" s="622"/>
      <c r="AJ11" s="622"/>
      <c r="AK11" s="623"/>
      <c r="AL11" s="624">
        <v>7</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35364</v>
      </c>
      <c r="BH11" s="622"/>
      <c r="BI11" s="622"/>
      <c r="BJ11" s="622"/>
      <c r="BK11" s="622"/>
      <c r="BL11" s="622"/>
      <c r="BM11" s="622"/>
      <c r="BN11" s="623"/>
      <c r="BO11" s="659">
        <v>1.8</v>
      </c>
      <c r="BP11" s="659"/>
      <c r="BQ11" s="659"/>
      <c r="BR11" s="659"/>
      <c r="BS11" s="660" t="s">
        <v>132</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154858</v>
      </c>
      <c r="CS11" s="622"/>
      <c r="CT11" s="622"/>
      <c r="CU11" s="622"/>
      <c r="CV11" s="622"/>
      <c r="CW11" s="622"/>
      <c r="CX11" s="622"/>
      <c r="CY11" s="623"/>
      <c r="CZ11" s="659">
        <v>2.1</v>
      </c>
      <c r="DA11" s="659"/>
      <c r="DB11" s="659"/>
      <c r="DC11" s="659"/>
      <c r="DD11" s="627">
        <v>9955</v>
      </c>
      <c r="DE11" s="622"/>
      <c r="DF11" s="622"/>
      <c r="DG11" s="622"/>
      <c r="DH11" s="622"/>
      <c r="DI11" s="622"/>
      <c r="DJ11" s="622"/>
      <c r="DK11" s="622"/>
      <c r="DL11" s="622"/>
      <c r="DM11" s="622"/>
      <c r="DN11" s="622"/>
      <c r="DO11" s="622"/>
      <c r="DP11" s="623"/>
      <c r="DQ11" s="627">
        <v>101828</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246</v>
      </c>
      <c r="AE12" s="660"/>
      <c r="AF12" s="660"/>
      <c r="AG12" s="660"/>
      <c r="AH12" s="660"/>
      <c r="AI12" s="660"/>
      <c r="AJ12" s="660"/>
      <c r="AK12" s="660"/>
      <c r="AL12" s="624" t="s">
        <v>246</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872714</v>
      </c>
      <c r="BH12" s="622"/>
      <c r="BI12" s="622"/>
      <c r="BJ12" s="622"/>
      <c r="BK12" s="622"/>
      <c r="BL12" s="622"/>
      <c r="BM12" s="622"/>
      <c r="BN12" s="623"/>
      <c r="BO12" s="659">
        <v>43.9</v>
      </c>
      <c r="BP12" s="659"/>
      <c r="BQ12" s="659"/>
      <c r="BR12" s="659"/>
      <c r="BS12" s="660">
        <v>98581</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108063</v>
      </c>
      <c r="CS12" s="622"/>
      <c r="CT12" s="622"/>
      <c r="CU12" s="622"/>
      <c r="CV12" s="622"/>
      <c r="CW12" s="622"/>
      <c r="CX12" s="622"/>
      <c r="CY12" s="623"/>
      <c r="CZ12" s="659">
        <v>1.5</v>
      </c>
      <c r="DA12" s="659"/>
      <c r="DB12" s="659"/>
      <c r="DC12" s="659"/>
      <c r="DD12" s="627" t="s">
        <v>246</v>
      </c>
      <c r="DE12" s="622"/>
      <c r="DF12" s="622"/>
      <c r="DG12" s="622"/>
      <c r="DH12" s="622"/>
      <c r="DI12" s="622"/>
      <c r="DJ12" s="622"/>
      <c r="DK12" s="622"/>
      <c r="DL12" s="622"/>
      <c r="DM12" s="622"/>
      <c r="DN12" s="622"/>
      <c r="DO12" s="622"/>
      <c r="DP12" s="623"/>
      <c r="DQ12" s="627">
        <v>104956</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132</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872714</v>
      </c>
      <c r="BH13" s="622"/>
      <c r="BI13" s="622"/>
      <c r="BJ13" s="622"/>
      <c r="BK13" s="622"/>
      <c r="BL13" s="622"/>
      <c r="BM13" s="622"/>
      <c r="BN13" s="623"/>
      <c r="BO13" s="659">
        <v>43.9</v>
      </c>
      <c r="BP13" s="659"/>
      <c r="BQ13" s="659"/>
      <c r="BR13" s="659"/>
      <c r="BS13" s="660">
        <v>98581</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412115</v>
      </c>
      <c r="CS13" s="622"/>
      <c r="CT13" s="622"/>
      <c r="CU13" s="622"/>
      <c r="CV13" s="622"/>
      <c r="CW13" s="622"/>
      <c r="CX13" s="622"/>
      <c r="CY13" s="623"/>
      <c r="CZ13" s="659">
        <v>5.6</v>
      </c>
      <c r="DA13" s="659"/>
      <c r="DB13" s="659"/>
      <c r="DC13" s="659"/>
      <c r="DD13" s="627">
        <v>143717</v>
      </c>
      <c r="DE13" s="622"/>
      <c r="DF13" s="622"/>
      <c r="DG13" s="622"/>
      <c r="DH13" s="622"/>
      <c r="DI13" s="622"/>
      <c r="DJ13" s="622"/>
      <c r="DK13" s="622"/>
      <c r="DL13" s="622"/>
      <c r="DM13" s="622"/>
      <c r="DN13" s="622"/>
      <c r="DO13" s="622"/>
      <c r="DP13" s="623"/>
      <c r="DQ13" s="627">
        <v>248226</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346</v>
      </c>
      <c r="S14" s="622"/>
      <c r="T14" s="622"/>
      <c r="U14" s="622"/>
      <c r="V14" s="622"/>
      <c r="W14" s="622"/>
      <c r="X14" s="622"/>
      <c r="Y14" s="623"/>
      <c r="Z14" s="659">
        <v>0</v>
      </c>
      <c r="AA14" s="659"/>
      <c r="AB14" s="659"/>
      <c r="AC14" s="659"/>
      <c r="AD14" s="660">
        <v>346</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49425</v>
      </c>
      <c r="BH14" s="622"/>
      <c r="BI14" s="622"/>
      <c r="BJ14" s="622"/>
      <c r="BK14" s="622"/>
      <c r="BL14" s="622"/>
      <c r="BM14" s="622"/>
      <c r="BN14" s="623"/>
      <c r="BO14" s="659">
        <v>2.5</v>
      </c>
      <c r="BP14" s="659"/>
      <c r="BQ14" s="659"/>
      <c r="BR14" s="659"/>
      <c r="BS14" s="660" t="s">
        <v>246</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238594</v>
      </c>
      <c r="CS14" s="622"/>
      <c r="CT14" s="622"/>
      <c r="CU14" s="622"/>
      <c r="CV14" s="622"/>
      <c r="CW14" s="622"/>
      <c r="CX14" s="622"/>
      <c r="CY14" s="623"/>
      <c r="CZ14" s="659">
        <v>3.3</v>
      </c>
      <c r="DA14" s="659"/>
      <c r="DB14" s="659"/>
      <c r="DC14" s="659"/>
      <c r="DD14" s="627" t="s">
        <v>132</v>
      </c>
      <c r="DE14" s="622"/>
      <c r="DF14" s="622"/>
      <c r="DG14" s="622"/>
      <c r="DH14" s="622"/>
      <c r="DI14" s="622"/>
      <c r="DJ14" s="622"/>
      <c r="DK14" s="622"/>
      <c r="DL14" s="622"/>
      <c r="DM14" s="622"/>
      <c r="DN14" s="622"/>
      <c r="DO14" s="622"/>
      <c r="DP14" s="623"/>
      <c r="DQ14" s="627">
        <v>238594</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246</v>
      </c>
      <c r="S15" s="622"/>
      <c r="T15" s="622"/>
      <c r="U15" s="622"/>
      <c r="V15" s="622"/>
      <c r="W15" s="622"/>
      <c r="X15" s="622"/>
      <c r="Y15" s="623"/>
      <c r="Z15" s="659" t="s">
        <v>132</v>
      </c>
      <c r="AA15" s="659"/>
      <c r="AB15" s="659"/>
      <c r="AC15" s="659"/>
      <c r="AD15" s="660" t="s">
        <v>132</v>
      </c>
      <c r="AE15" s="660"/>
      <c r="AF15" s="660"/>
      <c r="AG15" s="660"/>
      <c r="AH15" s="660"/>
      <c r="AI15" s="660"/>
      <c r="AJ15" s="660"/>
      <c r="AK15" s="660"/>
      <c r="AL15" s="624" t="s">
        <v>132</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85021</v>
      </c>
      <c r="BH15" s="622"/>
      <c r="BI15" s="622"/>
      <c r="BJ15" s="622"/>
      <c r="BK15" s="622"/>
      <c r="BL15" s="622"/>
      <c r="BM15" s="622"/>
      <c r="BN15" s="623"/>
      <c r="BO15" s="659">
        <v>4.3</v>
      </c>
      <c r="BP15" s="659"/>
      <c r="BQ15" s="659"/>
      <c r="BR15" s="659"/>
      <c r="BS15" s="660" t="s">
        <v>132</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690225</v>
      </c>
      <c r="CS15" s="622"/>
      <c r="CT15" s="622"/>
      <c r="CU15" s="622"/>
      <c r="CV15" s="622"/>
      <c r="CW15" s="622"/>
      <c r="CX15" s="622"/>
      <c r="CY15" s="623"/>
      <c r="CZ15" s="659">
        <v>9.4</v>
      </c>
      <c r="DA15" s="659"/>
      <c r="DB15" s="659"/>
      <c r="DC15" s="659"/>
      <c r="DD15" s="627">
        <v>29112</v>
      </c>
      <c r="DE15" s="622"/>
      <c r="DF15" s="622"/>
      <c r="DG15" s="622"/>
      <c r="DH15" s="622"/>
      <c r="DI15" s="622"/>
      <c r="DJ15" s="622"/>
      <c r="DK15" s="622"/>
      <c r="DL15" s="622"/>
      <c r="DM15" s="622"/>
      <c r="DN15" s="622"/>
      <c r="DO15" s="622"/>
      <c r="DP15" s="623"/>
      <c r="DQ15" s="627">
        <v>612210</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9423</v>
      </c>
      <c r="S16" s="622"/>
      <c r="T16" s="622"/>
      <c r="U16" s="622"/>
      <c r="V16" s="622"/>
      <c r="W16" s="622"/>
      <c r="X16" s="622"/>
      <c r="Y16" s="623"/>
      <c r="Z16" s="659">
        <v>0.1</v>
      </c>
      <c r="AA16" s="659"/>
      <c r="AB16" s="659"/>
      <c r="AC16" s="659"/>
      <c r="AD16" s="660">
        <v>9423</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132</v>
      </c>
      <c r="BP16" s="659"/>
      <c r="BQ16" s="659"/>
      <c r="BR16" s="659"/>
      <c r="BS16" s="660" t="s">
        <v>246</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132</v>
      </c>
      <c r="DA16" s="659"/>
      <c r="DB16" s="659"/>
      <c r="DC16" s="659"/>
      <c r="DD16" s="627" t="s">
        <v>132</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12403</v>
      </c>
      <c r="S17" s="622"/>
      <c r="T17" s="622"/>
      <c r="U17" s="622"/>
      <c r="V17" s="622"/>
      <c r="W17" s="622"/>
      <c r="X17" s="622"/>
      <c r="Y17" s="623"/>
      <c r="Z17" s="659">
        <v>0.2</v>
      </c>
      <c r="AA17" s="659"/>
      <c r="AB17" s="659"/>
      <c r="AC17" s="659"/>
      <c r="AD17" s="660">
        <v>12403</v>
      </c>
      <c r="AE17" s="660"/>
      <c r="AF17" s="660"/>
      <c r="AG17" s="660"/>
      <c r="AH17" s="660"/>
      <c r="AI17" s="660"/>
      <c r="AJ17" s="660"/>
      <c r="AK17" s="660"/>
      <c r="AL17" s="624">
        <v>0.2</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246</v>
      </c>
      <c r="BH17" s="622"/>
      <c r="BI17" s="622"/>
      <c r="BJ17" s="622"/>
      <c r="BK17" s="622"/>
      <c r="BL17" s="622"/>
      <c r="BM17" s="622"/>
      <c r="BN17" s="623"/>
      <c r="BO17" s="659" t="s">
        <v>132</v>
      </c>
      <c r="BP17" s="659"/>
      <c r="BQ17" s="659"/>
      <c r="BR17" s="659"/>
      <c r="BS17" s="660" t="s">
        <v>132</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1280518</v>
      </c>
      <c r="CS17" s="622"/>
      <c r="CT17" s="622"/>
      <c r="CU17" s="622"/>
      <c r="CV17" s="622"/>
      <c r="CW17" s="622"/>
      <c r="CX17" s="622"/>
      <c r="CY17" s="623"/>
      <c r="CZ17" s="659">
        <v>17.5</v>
      </c>
      <c r="DA17" s="659"/>
      <c r="DB17" s="659"/>
      <c r="DC17" s="659"/>
      <c r="DD17" s="627" t="s">
        <v>132</v>
      </c>
      <c r="DE17" s="622"/>
      <c r="DF17" s="622"/>
      <c r="DG17" s="622"/>
      <c r="DH17" s="622"/>
      <c r="DI17" s="622"/>
      <c r="DJ17" s="622"/>
      <c r="DK17" s="622"/>
      <c r="DL17" s="622"/>
      <c r="DM17" s="622"/>
      <c r="DN17" s="622"/>
      <c r="DO17" s="622"/>
      <c r="DP17" s="623"/>
      <c r="DQ17" s="627">
        <v>1279733</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18489</v>
      </c>
      <c r="S18" s="622"/>
      <c r="T18" s="622"/>
      <c r="U18" s="622"/>
      <c r="V18" s="622"/>
      <c r="W18" s="622"/>
      <c r="X18" s="622"/>
      <c r="Y18" s="623"/>
      <c r="Z18" s="659">
        <v>0.2</v>
      </c>
      <c r="AA18" s="659"/>
      <c r="AB18" s="659"/>
      <c r="AC18" s="659"/>
      <c r="AD18" s="660">
        <v>18489</v>
      </c>
      <c r="AE18" s="660"/>
      <c r="AF18" s="660"/>
      <c r="AG18" s="660"/>
      <c r="AH18" s="660"/>
      <c r="AI18" s="660"/>
      <c r="AJ18" s="660"/>
      <c r="AK18" s="660"/>
      <c r="AL18" s="624">
        <v>0.4</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132</v>
      </c>
      <c r="BP18" s="659"/>
      <c r="BQ18" s="659"/>
      <c r="BR18" s="659"/>
      <c r="BS18" s="660" t="s">
        <v>132</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246</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18489</v>
      </c>
      <c r="S19" s="622"/>
      <c r="T19" s="622"/>
      <c r="U19" s="622"/>
      <c r="V19" s="622"/>
      <c r="W19" s="622"/>
      <c r="X19" s="622"/>
      <c r="Y19" s="623"/>
      <c r="Z19" s="659">
        <v>0.2</v>
      </c>
      <c r="AA19" s="659"/>
      <c r="AB19" s="659"/>
      <c r="AC19" s="659"/>
      <c r="AD19" s="660">
        <v>18489</v>
      </c>
      <c r="AE19" s="660"/>
      <c r="AF19" s="660"/>
      <c r="AG19" s="660"/>
      <c r="AH19" s="660"/>
      <c r="AI19" s="660"/>
      <c r="AJ19" s="660"/>
      <c r="AK19" s="660"/>
      <c r="AL19" s="624">
        <v>0.4</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3381</v>
      </c>
      <c r="BH19" s="622"/>
      <c r="BI19" s="622"/>
      <c r="BJ19" s="622"/>
      <c r="BK19" s="622"/>
      <c r="BL19" s="622"/>
      <c r="BM19" s="622"/>
      <c r="BN19" s="623"/>
      <c r="BO19" s="659">
        <v>0.2</v>
      </c>
      <c r="BP19" s="659"/>
      <c r="BQ19" s="659"/>
      <c r="BR19" s="659"/>
      <c r="BS19" s="660" t="s">
        <v>246</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246</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t="s">
        <v>132</v>
      </c>
      <c r="S20" s="622"/>
      <c r="T20" s="622"/>
      <c r="U20" s="622"/>
      <c r="V20" s="622"/>
      <c r="W20" s="622"/>
      <c r="X20" s="622"/>
      <c r="Y20" s="623"/>
      <c r="Z20" s="659" t="s">
        <v>132</v>
      </c>
      <c r="AA20" s="659"/>
      <c r="AB20" s="659"/>
      <c r="AC20" s="659"/>
      <c r="AD20" s="660" t="s">
        <v>246</v>
      </c>
      <c r="AE20" s="660"/>
      <c r="AF20" s="660"/>
      <c r="AG20" s="660"/>
      <c r="AH20" s="660"/>
      <c r="AI20" s="660"/>
      <c r="AJ20" s="660"/>
      <c r="AK20" s="660"/>
      <c r="AL20" s="624" t="s">
        <v>132</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3381</v>
      </c>
      <c r="BH20" s="622"/>
      <c r="BI20" s="622"/>
      <c r="BJ20" s="622"/>
      <c r="BK20" s="622"/>
      <c r="BL20" s="622"/>
      <c r="BM20" s="622"/>
      <c r="BN20" s="623"/>
      <c r="BO20" s="659">
        <v>0.2</v>
      </c>
      <c r="BP20" s="659"/>
      <c r="BQ20" s="659"/>
      <c r="BR20" s="659"/>
      <c r="BS20" s="660" t="s">
        <v>132</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7311753</v>
      </c>
      <c r="CS20" s="622"/>
      <c r="CT20" s="622"/>
      <c r="CU20" s="622"/>
      <c r="CV20" s="622"/>
      <c r="CW20" s="622"/>
      <c r="CX20" s="622"/>
      <c r="CY20" s="623"/>
      <c r="CZ20" s="659">
        <v>100</v>
      </c>
      <c r="DA20" s="659"/>
      <c r="DB20" s="659"/>
      <c r="DC20" s="659"/>
      <c r="DD20" s="627">
        <v>206092</v>
      </c>
      <c r="DE20" s="622"/>
      <c r="DF20" s="622"/>
      <c r="DG20" s="622"/>
      <c r="DH20" s="622"/>
      <c r="DI20" s="622"/>
      <c r="DJ20" s="622"/>
      <c r="DK20" s="622"/>
      <c r="DL20" s="622"/>
      <c r="DM20" s="622"/>
      <c r="DN20" s="622"/>
      <c r="DO20" s="622"/>
      <c r="DP20" s="623"/>
      <c r="DQ20" s="627">
        <v>5642437</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2944735</v>
      </c>
      <c r="S21" s="622"/>
      <c r="T21" s="622"/>
      <c r="U21" s="622"/>
      <c r="V21" s="622"/>
      <c r="W21" s="622"/>
      <c r="X21" s="622"/>
      <c r="Y21" s="623"/>
      <c r="Z21" s="659">
        <v>38</v>
      </c>
      <c r="AA21" s="659"/>
      <c r="AB21" s="659"/>
      <c r="AC21" s="659"/>
      <c r="AD21" s="660">
        <v>2621489</v>
      </c>
      <c r="AE21" s="660"/>
      <c r="AF21" s="660"/>
      <c r="AG21" s="660"/>
      <c r="AH21" s="660"/>
      <c r="AI21" s="660"/>
      <c r="AJ21" s="660"/>
      <c r="AK21" s="660"/>
      <c r="AL21" s="624">
        <v>51</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3381</v>
      </c>
      <c r="BH21" s="622"/>
      <c r="BI21" s="622"/>
      <c r="BJ21" s="622"/>
      <c r="BK21" s="622"/>
      <c r="BL21" s="622"/>
      <c r="BM21" s="622"/>
      <c r="BN21" s="623"/>
      <c r="BO21" s="659">
        <v>0.2</v>
      </c>
      <c r="BP21" s="659"/>
      <c r="BQ21" s="659"/>
      <c r="BR21" s="659"/>
      <c r="BS21" s="660" t="s">
        <v>246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2621489</v>
      </c>
      <c r="S22" s="622"/>
      <c r="T22" s="622"/>
      <c r="U22" s="622"/>
      <c r="V22" s="622"/>
      <c r="W22" s="622"/>
      <c r="X22" s="622"/>
      <c r="Y22" s="623"/>
      <c r="Z22" s="659">
        <v>33.9</v>
      </c>
      <c r="AA22" s="659"/>
      <c r="AB22" s="659"/>
      <c r="AC22" s="659"/>
      <c r="AD22" s="660">
        <v>2621489</v>
      </c>
      <c r="AE22" s="660"/>
      <c r="AF22" s="660"/>
      <c r="AG22" s="660"/>
      <c r="AH22" s="660"/>
      <c r="AI22" s="660"/>
      <c r="AJ22" s="660"/>
      <c r="AK22" s="660"/>
      <c r="AL22" s="624">
        <v>51</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t="s">
        <v>246</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323246</v>
      </c>
      <c r="S23" s="622"/>
      <c r="T23" s="622"/>
      <c r="U23" s="622"/>
      <c r="V23" s="622"/>
      <c r="W23" s="622"/>
      <c r="X23" s="622"/>
      <c r="Y23" s="623"/>
      <c r="Z23" s="659">
        <v>4.2</v>
      </c>
      <c r="AA23" s="659"/>
      <c r="AB23" s="659"/>
      <c r="AC23" s="659"/>
      <c r="AD23" s="660" t="s">
        <v>132</v>
      </c>
      <c r="AE23" s="660"/>
      <c r="AF23" s="660"/>
      <c r="AG23" s="660"/>
      <c r="AH23" s="660"/>
      <c r="AI23" s="660"/>
      <c r="AJ23" s="660"/>
      <c r="AK23" s="660"/>
      <c r="AL23" s="624" t="s">
        <v>246</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59" t="s">
        <v>246</v>
      </c>
      <c r="BP23" s="659"/>
      <c r="BQ23" s="659"/>
      <c r="BR23" s="659"/>
      <c r="BS23" s="660" t="s">
        <v>246</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132</v>
      </c>
      <c r="S24" s="622"/>
      <c r="T24" s="622"/>
      <c r="U24" s="622"/>
      <c r="V24" s="622"/>
      <c r="W24" s="622"/>
      <c r="X24" s="622"/>
      <c r="Y24" s="623"/>
      <c r="Z24" s="659" t="s">
        <v>246</v>
      </c>
      <c r="AA24" s="659"/>
      <c r="AB24" s="659"/>
      <c r="AC24" s="659"/>
      <c r="AD24" s="660" t="s">
        <v>132</v>
      </c>
      <c r="AE24" s="660"/>
      <c r="AF24" s="660"/>
      <c r="AG24" s="660"/>
      <c r="AH24" s="660"/>
      <c r="AI24" s="660"/>
      <c r="AJ24" s="660"/>
      <c r="AK24" s="660"/>
      <c r="AL24" s="624" t="s">
        <v>132</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132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4067982</v>
      </c>
      <c r="CS24" s="674"/>
      <c r="CT24" s="674"/>
      <c r="CU24" s="674"/>
      <c r="CV24" s="674"/>
      <c r="CW24" s="674"/>
      <c r="CX24" s="674"/>
      <c r="CY24" s="702"/>
      <c r="CZ24" s="703">
        <v>55.6</v>
      </c>
      <c r="DA24" s="685"/>
      <c r="DB24" s="685"/>
      <c r="DC24" s="705"/>
      <c r="DD24" s="701">
        <v>3184492</v>
      </c>
      <c r="DE24" s="674"/>
      <c r="DF24" s="674"/>
      <c r="DG24" s="674"/>
      <c r="DH24" s="674"/>
      <c r="DI24" s="674"/>
      <c r="DJ24" s="674"/>
      <c r="DK24" s="702"/>
      <c r="DL24" s="701">
        <v>2631125</v>
      </c>
      <c r="DM24" s="674"/>
      <c r="DN24" s="674"/>
      <c r="DO24" s="674"/>
      <c r="DP24" s="674"/>
      <c r="DQ24" s="674"/>
      <c r="DR24" s="674"/>
      <c r="DS24" s="674"/>
      <c r="DT24" s="674"/>
      <c r="DU24" s="674"/>
      <c r="DV24" s="702"/>
      <c r="DW24" s="703">
        <v>50.5</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5439577</v>
      </c>
      <c r="S25" s="622"/>
      <c r="T25" s="622"/>
      <c r="U25" s="622"/>
      <c r="V25" s="622"/>
      <c r="W25" s="622"/>
      <c r="X25" s="622"/>
      <c r="Y25" s="623"/>
      <c r="Z25" s="659">
        <v>70.3</v>
      </c>
      <c r="AA25" s="659"/>
      <c r="AB25" s="659"/>
      <c r="AC25" s="659"/>
      <c r="AD25" s="660">
        <v>5116331</v>
      </c>
      <c r="AE25" s="660"/>
      <c r="AF25" s="660"/>
      <c r="AG25" s="660"/>
      <c r="AH25" s="660"/>
      <c r="AI25" s="660"/>
      <c r="AJ25" s="660"/>
      <c r="AK25" s="660"/>
      <c r="AL25" s="624">
        <v>99.6</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t="s">
        <v>132</v>
      </c>
      <c r="BH25" s="622"/>
      <c r="BI25" s="622"/>
      <c r="BJ25" s="622"/>
      <c r="BK25" s="622"/>
      <c r="BL25" s="622"/>
      <c r="BM25" s="622"/>
      <c r="BN25" s="623"/>
      <c r="BO25" s="659" t="s">
        <v>246</v>
      </c>
      <c r="BP25" s="659"/>
      <c r="BQ25" s="659"/>
      <c r="BR25" s="659"/>
      <c r="BS25" s="660" t="s">
        <v>246</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1760496</v>
      </c>
      <c r="CS25" s="634"/>
      <c r="CT25" s="634"/>
      <c r="CU25" s="634"/>
      <c r="CV25" s="634"/>
      <c r="CW25" s="634"/>
      <c r="CX25" s="634"/>
      <c r="CY25" s="635"/>
      <c r="CZ25" s="624">
        <v>24.1</v>
      </c>
      <c r="DA25" s="636"/>
      <c r="DB25" s="636"/>
      <c r="DC25" s="637"/>
      <c r="DD25" s="627">
        <v>1640876</v>
      </c>
      <c r="DE25" s="634"/>
      <c r="DF25" s="634"/>
      <c r="DG25" s="634"/>
      <c r="DH25" s="634"/>
      <c r="DI25" s="634"/>
      <c r="DJ25" s="634"/>
      <c r="DK25" s="635"/>
      <c r="DL25" s="627">
        <v>1403797</v>
      </c>
      <c r="DM25" s="634"/>
      <c r="DN25" s="634"/>
      <c r="DO25" s="634"/>
      <c r="DP25" s="634"/>
      <c r="DQ25" s="634"/>
      <c r="DR25" s="634"/>
      <c r="DS25" s="634"/>
      <c r="DT25" s="634"/>
      <c r="DU25" s="634"/>
      <c r="DV25" s="635"/>
      <c r="DW25" s="624">
        <v>26.9</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1208</v>
      </c>
      <c r="S26" s="622"/>
      <c r="T26" s="622"/>
      <c r="U26" s="622"/>
      <c r="V26" s="622"/>
      <c r="W26" s="622"/>
      <c r="X26" s="622"/>
      <c r="Y26" s="623"/>
      <c r="Z26" s="659">
        <v>0</v>
      </c>
      <c r="AA26" s="659"/>
      <c r="AB26" s="659"/>
      <c r="AC26" s="659"/>
      <c r="AD26" s="660">
        <v>1208</v>
      </c>
      <c r="AE26" s="660"/>
      <c r="AF26" s="660"/>
      <c r="AG26" s="660"/>
      <c r="AH26" s="660"/>
      <c r="AI26" s="660"/>
      <c r="AJ26" s="660"/>
      <c r="AK26" s="660"/>
      <c r="AL26" s="624">
        <v>0</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246</v>
      </c>
      <c r="BH26" s="622"/>
      <c r="BI26" s="622"/>
      <c r="BJ26" s="622"/>
      <c r="BK26" s="622"/>
      <c r="BL26" s="622"/>
      <c r="BM26" s="622"/>
      <c r="BN26" s="623"/>
      <c r="BO26" s="659" t="s">
        <v>246</v>
      </c>
      <c r="BP26" s="659"/>
      <c r="BQ26" s="659"/>
      <c r="BR26" s="659"/>
      <c r="BS26" s="660" t="s">
        <v>132</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1043271</v>
      </c>
      <c r="CS26" s="622"/>
      <c r="CT26" s="622"/>
      <c r="CU26" s="622"/>
      <c r="CV26" s="622"/>
      <c r="CW26" s="622"/>
      <c r="CX26" s="622"/>
      <c r="CY26" s="623"/>
      <c r="CZ26" s="624">
        <v>14.3</v>
      </c>
      <c r="DA26" s="636"/>
      <c r="DB26" s="636"/>
      <c r="DC26" s="637"/>
      <c r="DD26" s="627">
        <v>962806</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29396</v>
      </c>
      <c r="S27" s="622"/>
      <c r="T27" s="622"/>
      <c r="U27" s="622"/>
      <c r="V27" s="622"/>
      <c r="W27" s="622"/>
      <c r="X27" s="622"/>
      <c r="Y27" s="623"/>
      <c r="Z27" s="659">
        <v>0.4</v>
      </c>
      <c r="AA27" s="659"/>
      <c r="AB27" s="659"/>
      <c r="AC27" s="659"/>
      <c r="AD27" s="660" t="s">
        <v>132</v>
      </c>
      <c r="AE27" s="660"/>
      <c r="AF27" s="660"/>
      <c r="AG27" s="660"/>
      <c r="AH27" s="660"/>
      <c r="AI27" s="660"/>
      <c r="AJ27" s="660"/>
      <c r="AK27" s="660"/>
      <c r="AL27" s="624" t="s">
        <v>132</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1986160</v>
      </c>
      <c r="BH27" s="622"/>
      <c r="BI27" s="622"/>
      <c r="BJ27" s="622"/>
      <c r="BK27" s="622"/>
      <c r="BL27" s="622"/>
      <c r="BM27" s="622"/>
      <c r="BN27" s="623"/>
      <c r="BO27" s="659">
        <v>100</v>
      </c>
      <c r="BP27" s="659"/>
      <c r="BQ27" s="659"/>
      <c r="BR27" s="659"/>
      <c r="BS27" s="660">
        <v>98581</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1026968</v>
      </c>
      <c r="CS27" s="634"/>
      <c r="CT27" s="634"/>
      <c r="CU27" s="634"/>
      <c r="CV27" s="634"/>
      <c r="CW27" s="634"/>
      <c r="CX27" s="634"/>
      <c r="CY27" s="635"/>
      <c r="CZ27" s="624">
        <v>14</v>
      </c>
      <c r="DA27" s="636"/>
      <c r="DB27" s="636"/>
      <c r="DC27" s="637"/>
      <c r="DD27" s="627">
        <v>263883</v>
      </c>
      <c r="DE27" s="634"/>
      <c r="DF27" s="634"/>
      <c r="DG27" s="634"/>
      <c r="DH27" s="634"/>
      <c r="DI27" s="634"/>
      <c r="DJ27" s="634"/>
      <c r="DK27" s="635"/>
      <c r="DL27" s="627">
        <v>235583</v>
      </c>
      <c r="DM27" s="634"/>
      <c r="DN27" s="634"/>
      <c r="DO27" s="634"/>
      <c r="DP27" s="634"/>
      <c r="DQ27" s="634"/>
      <c r="DR27" s="634"/>
      <c r="DS27" s="634"/>
      <c r="DT27" s="634"/>
      <c r="DU27" s="634"/>
      <c r="DV27" s="635"/>
      <c r="DW27" s="624">
        <v>4.5</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128525</v>
      </c>
      <c r="S28" s="622"/>
      <c r="T28" s="622"/>
      <c r="U28" s="622"/>
      <c r="V28" s="622"/>
      <c r="W28" s="622"/>
      <c r="X28" s="622"/>
      <c r="Y28" s="623"/>
      <c r="Z28" s="659">
        <v>1.7</v>
      </c>
      <c r="AA28" s="659"/>
      <c r="AB28" s="659"/>
      <c r="AC28" s="659"/>
      <c r="AD28" s="660">
        <v>9846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1280518</v>
      </c>
      <c r="CS28" s="622"/>
      <c r="CT28" s="622"/>
      <c r="CU28" s="622"/>
      <c r="CV28" s="622"/>
      <c r="CW28" s="622"/>
      <c r="CX28" s="622"/>
      <c r="CY28" s="623"/>
      <c r="CZ28" s="624">
        <v>17.5</v>
      </c>
      <c r="DA28" s="636"/>
      <c r="DB28" s="636"/>
      <c r="DC28" s="637"/>
      <c r="DD28" s="627">
        <v>1279733</v>
      </c>
      <c r="DE28" s="622"/>
      <c r="DF28" s="622"/>
      <c r="DG28" s="622"/>
      <c r="DH28" s="622"/>
      <c r="DI28" s="622"/>
      <c r="DJ28" s="622"/>
      <c r="DK28" s="623"/>
      <c r="DL28" s="627">
        <v>991745</v>
      </c>
      <c r="DM28" s="622"/>
      <c r="DN28" s="622"/>
      <c r="DO28" s="622"/>
      <c r="DP28" s="622"/>
      <c r="DQ28" s="622"/>
      <c r="DR28" s="622"/>
      <c r="DS28" s="622"/>
      <c r="DT28" s="622"/>
      <c r="DU28" s="622"/>
      <c r="DV28" s="623"/>
      <c r="DW28" s="624">
        <v>19</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30104</v>
      </c>
      <c r="S29" s="622"/>
      <c r="T29" s="622"/>
      <c r="U29" s="622"/>
      <c r="V29" s="622"/>
      <c r="W29" s="622"/>
      <c r="X29" s="622"/>
      <c r="Y29" s="623"/>
      <c r="Z29" s="659">
        <v>0.4</v>
      </c>
      <c r="AA29" s="659"/>
      <c r="AB29" s="659"/>
      <c r="AC29" s="659"/>
      <c r="AD29" s="660" t="s">
        <v>132</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72</v>
      </c>
      <c r="CG29" s="619"/>
      <c r="CH29" s="619"/>
      <c r="CI29" s="619"/>
      <c r="CJ29" s="619"/>
      <c r="CK29" s="619"/>
      <c r="CL29" s="619"/>
      <c r="CM29" s="619"/>
      <c r="CN29" s="619"/>
      <c r="CO29" s="619"/>
      <c r="CP29" s="619"/>
      <c r="CQ29" s="620"/>
      <c r="CR29" s="621">
        <v>1280518</v>
      </c>
      <c r="CS29" s="634"/>
      <c r="CT29" s="634"/>
      <c r="CU29" s="634"/>
      <c r="CV29" s="634"/>
      <c r="CW29" s="634"/>
      <c r="CX29" s="634"/>
      <c r="CY29" s="635"/>
      <c r="CZ29" s="624">
        <v>17.5</v>
      </c>
      <c r="DA29" s="636"/>
      <c r="DB29" s="636"/>
      <c r="DC29" s="637"/>
      <c r="DD29" s="627">
        <v>1279733</v>
      </c>
      <c r="DE29" s="634"/>
      <c r="DF29" s="634"/>
      <c r="DG29" s="634"/>
      <c r="DH29" s="634"/>
      <c r="DI29" s="634"/>
      <c r="DJ29" s="634"/>
      <c r="DK29" s="635"/>
      <c r="DL29" s="627">
        <v>991745</v>
      </c>
      <c r="DM29" s="634"/>
      <c r="DN29" s="634"/>
      <c r="DO29" s="634"/>
      <c r="DP29" s="634"/>
      <c r="DQ29" s="634"/>
      <c r="DR29" s="634"/>
      <c r="DS29" s="634"/>
      <c r="DT29" s="634"/>
      <c r="DU29" s="634"/>
      <c r="DV29" s="635"/>
      <c r="DW29" s="624">
        <v>19</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1041114</v>
      </c>
      <c r="S30" s="622"/>
      <c r="T30" s="622"/>
      <c r="U30" s="622"/>
      <c r="V30" s="622"/>
      <c r="W30" s="622"/>
      <c r="X30" s="622"/>
      <c r="Y30" s="623"/>
      <c r="Z30" s="659">
        <v>13.4</v>
      </c>
      <c r="AA30" s="659"/>
      <c r="AB30" s="659"/>
      <c r="AC30" s="659"/>
      <c r="AD30" s="660" t="s">
        <v>246</v>
      </c>
      <c r="AE30" s="660"/>
      <c r="AF30" s="660"/>
      <c r="AG30" s="660"/>
      <c r="AH30" s="660"/>
      <c r="AI30" s="660"/>
      <c r="AJ30" s="660"/>
      <c r="AK30" s="660"/>
      <c r="AL30" s="624" t="s">
        <v>246</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1223588</v>
      </c>
      <c r="CS30" s="622"/>
      <c r="CT30" s="622"/>
      <c r="CU30" s="622"/>
      <c r="CV30" s="622"/>
      <c r="CW30" s="622"/>
      <c r="CX30" s="622"/>
      <c r="CY30" s="623"/>
      <c r="CZ30" s="624">
        <v>16.7</v>
      </c>
      <c r="DA30" s="636"/>
      <c r="DB30" s="636"/>
      <c r="DC30" s="637"/>
      <c r="DD30" s="627">
        <v>1222811</v>
      </c>
      <c r="DE30" s="622"/>
      <c r="DF30" s="622"/>
      <c r="DG30" s="622"/>
      <c r="DH30" s="622"/>
      <c r="DI30" s="622"/>
      <c r="DJ30" s="622"/>
      <c r="DK30" s="623"/>
      <c r="DL30" s="627">
        <v>934823</v>
      </c>
      <c r="DM30" s="622"/>
      <c r="DN30" s="622"/>
      <c r="DO30" s="622"/>
      <c r="DP30" s="622"/>
      <c r="DQ30" s="622"/>
      <c r="DR30" s="622"/>
      <c r="DS30" s="622"/>
      <c r="DT30" s="622"/>
      <c r="DU30" s="622"/>
      <c r="DV30" s="623"/>
      <c r="DW30" s="624">
        <v>17.899999999999999</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t="s">
        <v>132</v>
      </c>
      <c r="S31" s="622"/>
      <c r="T31" s="622"/>
      <c r="U31" s="622"/>
      <c r="V31" s="622"/>
      <c r="W31" s="622"/>
      <c r="X31" s="622"/>
      <c r="Y31" s="623"/>
      <c r="Z31" s="659" t="s">
        <v>246</v>
      </c>
      <c r="AA31" s="659"/>
      <c r="AB31" s="659"/>
      <c r="AC31" s="659"/>
      <c r="AD31" s="660" t="s">
        <v>132</v>
      </c>
      <c r="AE31" s="660"/>
      <c r="AF31" s="660"/>
      <c r="AG31" s="660"/>
      <c r="AH31" s="660"/>
      <c r="AI31" s="660"/>
      <c r="AJ31" s="660"/>
      <c r="AK31" s="660"/>
      <c r="AL31" s="624" t="s">
        <v>132</v>
      </c>
      <c r="AM31" s="625"/>
      <c r="AN31" s="625"/>
      <c r="AO31" s="661"/>
      <c r="AP31" s="687" t="s">
        <v>317</v>
      </c>
      <c r="AQ31" s="688"/>
      <c r="AR31" s="688"/>
      <c r="AS31" s="688"/>
      <c r="AT31" s="689" t="s">
        <v>318</v>
      </c>
      <c r="AU31" s="218"/>
      <c r="AV31" s="218"/>
      <c r="AW31" s="218"/>
      <c r="AX31" s="676" t="s">
        <v>191</v>
      </c>
      <c r="AY31" s="677"/>
      <c r="AZ31" s="677"/>
      <c r="BA31" s="677"/>
      <c r="BB31" s="677"/>
      <c r="BC31" s="677"/>
      <c r="BD31" s="677"/>
      <c r="BE31" s="677"/>
      <c r="BF31" s="678"/>
      <c r="BG31" s="683">
        <v>99.3</v>
      </c>
      <c r="BH31" s="684"/>
      <c r="BI31" s="684"/>
      <c r="BJ31" s="684"/>
      <c r="BK31" s="684"/>
      <c r="BL31" s="684"/>
      <c r="BM31" s="685">
        <v>98.3</v>
      </c>
      <c r="BN31" s="684"/>
      <c r="BO31" s="684"/>
      <c r="BP31" s="684"/>
      <c r="BQ31" s="686"/>
      <c r="BR31" s="683">
        <v>99.4</v>
      </c>
      <c r="BS31" s="684"/>
      <c r="BT31" s="684"/>
      <c r="BU31" s="684"/>
      <c r="BV31" s="684"/>
      <c r="BW31" s="684"/>
      <c r="BX31" s="685">
        <v>98.4</v>
      </c>
      <c r="BY31" s="684"/>
      <c r="BZ31" s="684"/>
      <c r="CA31" s="684"/>
      <c r="CB31" s="686"/>
      <c r="CD31" s="642"/>
      <c r="CE31" s="643"/>
      <c r="CF31" s="618" t="s">
        <v>319</v>
      </c>
      <c r="CG31" s="619"/>
      <c r="CH31" s="619"/>
      <c r="CI31" s="619"/>
      <c r="CJ31" s="619"/>
      <c r="CK31" s="619"/>
      <c r="CL31" s="619"/>
      <c r="CM31" s="619"/>
      <c r="CN31" s="619"/>
      <c r="CO31" s="619"/>
      <c r="CP31" s="619"/>
      <c r="CQ31" s="620"/>
      <c r="CR31" s="621">
        <v>56930</v>
      </c>
      <c r="CS31" s="634"/>
      <c r="CT31" s="634"/>
      <c r="CU31" s="634"/>
      <c r="CV31" s="634"/>
      <c r="CW31" s="634"/>
      <c r="CX31" s="634"/>
      <c r="CY31" s="635"/>
      <c r="CZ31" s="624">
        <v>0.8</v>
      </c>
      <c r="DA31" s="636"/>
      <c r="DB31" s="636"/>
      <c r="DC31" s="637"/>
      <c r="DD31" s="627">
        <v>56922</v>
      </c>
      <c r="DE31" s="634"/>
      <c r="DF31" s="634"/>
      <c r="DG31" s="634"/>
      <c r="DH31" s="634"/>
      <c r="DI31" s="634"/>
      <c r="DJ31" s="634"/>
      <c r="DK31" s="635"/>
      <c r="DL31" s="627">
        <v>56922</v>
      </c>
      <c r="DM31" s="634"/>
      <c r="DN31" s="634"/>
      <c r="DO31" s="634"/>
      <c r="DP31" s="634"/>
      <c r="DQ31" s="634"/>
      <c r="DR31" s="634"/>
      <c r="DS31" s="634"/>
      <c r="DT31" s="634"/>
      <c r="DU31" s="634"/>
      <c r="DV31" s="635"/>
      <c r="DW31" s="624">
        <v>1.1000000000000001</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455963</v>
      </c>
      <c r="S32" s="622"/>
      <c r="T32" s="622"/>
      <c r="U32" s="622"/>
      <c r="V32" s="622"/>
      <c r="W32" s="622"/>
      <c r="X32" s="622"/>
      <c r="Y32" s="623"/>
      <c r="Z32" s="659">
        <v>5.9</v>
      </c>
      <c r="AA32" s="659"/>
      <c r="AB32" s="659"/>
      <c r="AC32" s="659"/>
      <c r="AD32" s="660" t="s">
        <v>246</v>
      </c>
      <c r="AE32" s="660"/>
      <c r="AF32" s="660"/>
      <c r="AG32" s="660"/>
      <c r="AH32" s="660"/>
      <c r="AI32" s="660"/>
      <c r="AJ32" s="660"/>
      <c r="AK32" s="660"/>
      <c r="AL32" s="624" t="s">
        <v>132</v>
      </c>
      <c r="AM32" s="625"/>
      <c r="AN32" s="625"/>
      <c r="AO32" s="661"/>
      <c r="AP32" s="662"/>
      <c r="AQ32" s="663"/>
      <c r="AR32" s="663"/>
      <c r="AS32" s="663"/>
      <c r="AT32" s="690"/>
      <c r="AU32" s="214" t="s">
        <v>321</v>
      </c>
      <c r="AX32" s="618" t="s">
        <v>322</v>
      </c>
      <c r="AY32" s="619"/>
      <c r="AZ32" s="619"/>
      <c r="BA32" s="619"/>
      <c r="BB32" s="619"/>
      <c r="BC32" s="619"/>
      <c r="BD32" s="619"/>
      <c r="BE32" s="619"/>
      <c r="BF32" s="620"/>
      <c r="BG32" s="692">
        <v>99.5</v>
      </c>
      <c r="BH32" s="634"/>
      <c r="BI32" s="634"/>
      <c r="BJ32" s="634"/>
      <c r="BK32" s="634"/>
      <c r="BL32" s="634"/>
      <c r="BM32" s="625">
        <v>98.9</v>
      </c>
      <c r="BN32" s="634"/>
      <c r="BO32" s="634"/>
      <c r="BP32" s="634"/>
      <c r="BQ32" s="657"/>
      <c r="BR32" s="692">
        <v>99.6</v>
      </c>
      <c r="BS32" s="634"/>
      <c r="BT32" s="634"/>
      <c r="BU32" s="634"/>
      <c r="BV32" s="634"/>
      <c r="BW32" s="634"/>
      <c r="BX32" s="625">
        <v>99</v>
      </c>
      <c r="BY32" s="634"/>
      <c r="BZ32" s="634"/>
      <c r="CA32" s="634"/>
      <c r="CB32" s="657"/>
      <c r="CD32" s="644"/>
      <c r="CE32" s="645"/>
      <c r="CF32" s="618" t="s">
        <v>323</v>
      </c>
      <c r="CG32" s="619"/>
      <c r="CH32" s="619"/>
      <c r="CI32" s="619"/>
      <c r="CJ32" s="619"/>
      <c r="CK32" s="619"/>
      <c r="CL32" s="619"/>
      <c r="CM32" s="619"/>
      <c r="CN32" s="619"/>
      <c r="CO32" s="619"/>
      <c r="CP32" s="619"/>
      <c r="CQ32" s="620"/>
      <c r="CR32" s="621" t="s">
        <v>246</v>
      </c>
      <c r="CS32" s="622"/>
      <c r="CT32" s="622"/>
      <c r="CU32" s="622"/>
      <c r="CV32" s="622"/>
      <c r="CW32" s="622"/>
      <c r="CX32" s="622"/>
      <c r="CY32" s="623"/>
      <c r="CZ32" s="624" t="s">
        <v>132</v>
      </c>
      <c r="DA32" s="636"/>
      <c r="DB32" s="636"/>
      <c r="DC32" s="637"/>
      <c r="DD32" s="627" t="s">
        <v>132</v>
      </c>
      <c r="DE32" s="622"/>
      <c r="DF32" s="622"/>
      <c r="DG32" s="622"/>
      <c r="DH32" s="622"/>
      <c r="DI32" s="622"/>
      <c r="DJ32" s="622"/>
      <c r="DK32" s="623"/>
      <c r="DL32" s="627" t="s">
        <v>246</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17327</v>
      </c>
      <c r="S33" s="622"/>
      <c r="T33" s="622"/>
      <c r="U33" s="622"/>
      <c r="V33" s="622"/>
      <c r="W33" s="622"/>
      <c r="X33" s="622"/>
      <c r="Y33" s="623"/>
      <c r="Z33" s="659">
        <v>0.2</v>
      </c>
      <c r="AA33" s="659"/>
      <c r="AB33" s="659"/>
      <c r="AC33" s="659"/>
      <c r="AD33" s="660" t="s">
        <v>132</v>
      </c>
      <c r="AE33" s="660"/>
      <c r="AF33" s="660"/>
      <c r="AG33" s="660"/>
      <c r="AH33" s="660"/>
      <c r="AI33" s="660"/>
      <c r="AJ33" s="660"/>
      <c r="AK33" s="660"/>
      <c r="AL33" s="624" t="s">
        <v>132</v>
      </c>
      <c r="AM33" s="625"/>
      <c r="AN33" s="625"/>
      <c r="AO33" s="661"/>
      <c r="AP33" s="664"/>
      <c r="AQ33" s="665"/>
      <c r="AR33" s="665"/>
      <c r="AS33" s="665"/>
      <c r="AT33" s="691"/>
      <c r="AU33" s="219"/>
      <c r="AV33" s="219"/>
      <c r="AW33" s="219"/>
      <c r="AX33" s="602" t="s">
        <v>325</v>
      </c>
      <c r="AY33" s="603"/>
      <c r="AZ33" s="603"/>
      <c r="BA33" s="603"/>
      <c r="BB33" s="603"/>
      <c r="BC33" s="603"/>
      <c r="BD33" s="603"/>
      <c r="BE33" s="603"/>
      <c r="BF33" s="604"/>
      <c r="BG33" s="682">
        <v>99</v>
      </c>
      <c r="BH33" s="606"/>
      <c r="BI33" s="606"/>
      <c r="BJ33" s="606"/>
      <c r="BK33" s="606"/>
      <c r="BL33" s="606"/>
      <c r="BM33" s="652">
        <v>97.5</v>
      </c>
      <c r="BN33" s="606"/>
      <c r="BO33" s="606"/>
      <c r="BP33" s="606"/>
      <c r="BQ33" s="669"/>
      <c r="BR33" s="682">
        <v>99.2</v>
      </c>
      <c r="BS33" s="606"/>
      <c r="BT33" s="606"/>
      <c r="BU33" s="606"/>
      <c r="BV33" s="606"/>
      <c r="BW33" s="606"/>
      <c r="BX33" s="652">
        <v>97.5</v>
      </c>
      <c r="BY33" s="606"/>
      <c r="BZ33" s="606"/>
      <c r="CA33" s="606"/>
      <c r="CB33" s="669"/>
      <c r="CD33" s="618" t="s">
        <v>326</v>
      </c>
      <c r="CE33" s="619"/>
      <c r="CF33" s="619"/>
      <c r="CG33" s="619"/>
      <c r="CH33" s="619"/>
      <c r="CI33" s="619"/>
      <c r="CJ33" s="619"/>
      <c r="CK33" s="619"/>
      <c r="CL33" s="619"/>
      <c r="CM33" s="619"/>
      <c r="CN33" s="619"/>
      <c r="CO33" s="619"/>
      <c r="CP33" s="619"/>
      <c r="CQ33" s="620"/>
      <c r="CR33" s="621">
        <v>3037679</v>
      </c>
      <c r="CS33" s="634"/>
      <c r="CT33" s="634"/>
      <c r="CU33" s="634"/>
      <c r="CV33" s="634"/>
      <c r="CW33" s="634"/>
      <c r="CX33" s="634"/>
      <c r="CY33" s="635"/>
      <c r="CZ33" s="624">
        <v>41.5</v>
      </c>
      <c r="DA33" s="636"/>
      <c r="DB33" s="636"/>
      <c r="DC33" s="637"/>
      <c r="DD33" s="627">
        <v>2411618</v>
      </c>
      <c r="DE33" s="634"/>
      <c r="DF33" s="634"/>
      <c r="DG33" s="634"/>
      <c r="DH33" s="634"/>
      <c r="DI33" s="634"/>
      <c r="DJ33" s="634"/>
      <c r="DK33" s="635"/>
      <c r="DL33" s="627">
        <v>2083704</v>
      </c>
      <c r="DM33" s="634"/>
      <c r="DN33" s="634"/>
      <c r="DO33" s="634"/>
      <c r="DP33" s="634"/>
      <c r="DQ33" s="634"/>
      <c r="DR33" s="634"/>
      <c r="DS33" s="634"/>
      <c r="DT33" s="634"/>
      <c r="DU33" s="634"/>
      <c r="DV33" s="635"/>
      <c r="DW33" s="624">
        <v>40</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40226</v>
      </c>
      <c r="S34" s="622"/>
      <c r="T34" s="622"/>
      <c r="U34" s="622"/>
      <c r="V34" s="622"/>
      <c r="W34" s="622"/>
      <c r="X34" s="622"/>
      <c r="Y34" s="623"/>
      <c r="Z34" s="659">
        <v>0.5</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1349886</v>
      </c>
      <c r="CS34" s="622"/>
      <c r="CT34" s="622"/>
      <c r="CU34" s="622"/>
      <c r="CV34" s="622"/>
      <c r="CW34" s="622"/>
      <c r="CX34" s="622"/>
      <c r="CY34" s="623"/>
      <c r="CZ34" s="624">
        <v>18.5</v>
      </c>
      <c r="DA34" s="636"/>
      <c r="DB34" s="636"/>
      <c r="DC34" s="637"/>
      <c r="DD34" s="627">
        <v>984863</v>
      </c>
      <c r="DE34" s="622"/>
      <c r="DF34" s="622"/>
      <c r="DG34" s="622"/>
      <c r="DH34" s="622"/>
      <c r="DI34" s="622"/>
      <c r="DJ34" s="622"/>
      <c r="DK34" s="623"/>
      <c r="DL34" s="627">
        <v>863779</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13205</v>
      </c>
      <c r="S35" s="622"/>
      <c r="T35" s="622"/>
      <c r="U35" s="622"/>
      <c r="V35" s="622"/>
      <c r="W35" s="622"/>
      <c r="X35" s="622"/>
      <c r="Y35" s="623"/>
      <c r="Z35" s="659">
        <v>0.2</v>
      </c>
      <c r="AA35" s="659"/>
      <c r="AB35" s="659"/>
      <c r="AC35" s="659"/>
      <c r="AD35" s="660" t="s">
        <v>132</v>
      </c>
      <c r="AE35" s="660"/>
      <c r="AF35" s="660"/>
      <c r="AG35" s="660"/>
      <c r="AH35" s="660"/>
      <c r="AI35" s="660"/>
      <c r="AJ35" s="660"/>
      <c r="AK35" s="660"/>
      <c r="AL35" s="624" t="s">
        <v>246</v>
      </c>
      <c r="AM35" s="625"/>
      <c r="AN35" s="625"/>
      <c r="AO35" s="661"/>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984</v>
      </c>
      <c r="CS35" s="634"/>
      <c r="CT35" s="634"/>
      <c r="CU35" s="634"/>
      <c r="CV35" s="634"/>
      <c r="CW35" s="634"/>
      <c r="CX35" s="634"/>
      <c r="CY35" s="635"/>
      <c r="CZ35" s="624">
        <v>0</v>
      </c>
      <c r="DA35" s="636"/>
      <c r="DB35" s="636"/>
      <c r="DC35" s="637"/>
      <c r="DD35" s="627">
        <v>984</v>
      </c>
      <c r="DE35" s="634"/>
      <c r="DF35" s="634"/>
      <c r="DG35" s="634"/>
      <c r="DH35" s="634"/>
      <c r="DI35" s="634"/>
      <c r="DJ35" s="634"/>
      <c r="DK35" s="635"/>
      <c r="DL35" s="627">
        <v>984</v>
      </c>
      <c r="DM35" s="634"/>
      <c r="DN35" s="634"/>
      <c r="DO35" s="634"/>
      <c r="DP35" s="634"/>
      <c r="DQ35" s="634"/>
      <c r="DR35" s="634"/>
      <c r="DS35" s="634"/>
      <c r="DT35" s="634"/>
      <c r="DU35" s="634"/>
      <c r="DV35" s="635"/>
      <c r="DW35" s="624">
        <v>0</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251838</v>
      </c>
      <c r="S36" s="622"/>
      <c r="T36" s="622"/>
      <c r="U36" s="622"/>
      <c r="V36" s="622"/>
      <c r="W36" s="622"/>
      <c r="X36" s="622"/>
      <c r="Y36" s="623"/>
      <c r="Z36" s="659">
        <v>3.3</v>
      </c>
      <c r="AA36" s="659"/>
      <c r="AB36" s="659"/>
      <c r="AC36" s="659"/>
      <c r="AD36" s="660" t="s">
        <v>246</v>
      </c>
      <c r="AE36" s="660"/>
      <c r="AF36" s="660"/>
      <c r="AG36" s="660"/>
      <c r="AH36" s="660"/>
      <c r="AI36" s="660"/>
      <c r="AJ36" s="660"/>
      <c r="AK36" s="660"/>
      <c r="AL36" s="624" t="s">
        <v>246</v>
      </c>
      <c r="AM36" s="625"/>
      <c r="AN36" s="625"/>
      <c r="AO36" s="661"/>
      <c r="AP36" s="222"/>
      <c r="AQ36" s="670" t="s">
        <v>334</v>
      </c>
      <c r="AR36" s="671"/>
      <c r="AS36" s="671"/>
      <c r="AT36" s="671"/>
      <c r="AU36" s="671"/>
      <c r="AV36" s="671"/>
      <c r="AW36" s="671"/>
      <c r="AX36" s="671"/>
      <c r="AY36" s="672"/>
      <c r="AZ36" s="673">
        <v>1054619</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182546</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705508</v>
      </c>
      <c r="CS36" s="622"/>
      <c r="CT36" s="622"/>
      <c r="CU36" s="622"/>
      <c r="CV36" s="622"/>
      <c r="CW36" s="622"/>
      <c r="CX36" s="622"/>
      <c r="CY36" s="623"/>
      <c r="CZ36" s="624">
        <v>9.6</v>
      </c>
      <c r="DA36" s="636"/>
      <c r="DB36" s="636"/>
      <c r="DC36" s="637"/>
      <c r="DD36" s="627">
        <v>621959</v>
      </c>
      <c r="DE36" s="622"/>
      <c r="DF36" s="622"/>
      <c r="DG36" s="622"/>
      <c r="DH36" s="622"/>
      <c r="DI36" s="622"/>
      <c r="DJ36" s="622"/>
      <c r="DK36" s="623"/>
      <c r="DL36" s="627">
        <v>513641</v>
      </c>
      <c r="DM36" s="622"/>
      <c r="DN36" s="622"/>
      <c r="DO36" s="622"/>
      <c r="DP36" s="622"/>
      <c r="DQ36" s="622"/>
      <c r="DR36" s="622"/>
      <c r="DS36" s="622"/>
      <c r="DT36" s="622"/>
      <c r="DU36" s="622"/>
      <c r="DV36" s="623"/>
      <c r="DW36" s="624">
        <v>9.9</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123961</v>
      </c>
      <c r="S37" s="622"/>
      <c r="T37" s="622"/>
      <c r="U37" s="622"/>
      <c r="V37" s="622"/>
      <c r="W37" s="622"/>
      <c r="X37" s="622"/>
      <c r="Y37" s="623"/>
      <c r="Z37" s="659">
        <v>1.6</v>
      </c>
      <c r="AA37" s="659"/>
      <c r="AB37" s="659"/>
      <c r="AC37" s="659"/>
      <c r="AD37" s="660">
        <v>7778</v>
      </c>
      <c r="AE37" s="660"/>
      <c r="AF37" s="660"/>
      <c r="AG37" s="660"/>
      <c r="AH37" s="660"/>
      <c r="AI37" s="660"/>
      <c r="AJ37" s="660"/>
      <c r="AK37" s="660"/>
      <c r="AL37" s="624">
        <v>0.2</v>
      </c>
      <c r="AM37" s="625"/>
      <c r="AN37" s="625"/>
      <c r="AO37" s="661"/>
      <c r="AQ37" s="654" t="s">
        <v>338</v>
      </c>
      <c r="AR37" s="655"/>
      <c r="AS37" s="655"/>
      <c r="AT37" s="655"/>
      <c r="AU37" s="655"/>
      <c r="AV37" s="655"/>
      <c r="AW37" s="655"/>
      <c r="AX37" s="655"/>
      <c r="AY37" s="656"/>
      <c r="AZ37" s="621">
        <v>171101</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158766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257787</v>
      </c>
      <c r="CS37" s="634"/>
      <c r="CT37" s="634"/>
      <c r="CU37" s="634"/>
      <c r="CV37" s="634"/>
      <c r="CW37" s="634"/>
      <c r="CX37" s="634"/>
      <c r="CY37" s="635"/>
      <c r="CZ37" s="624">
        <v>3.5</v>
      </c>
      <c r="DA37" s="636"/>
      <c r="DB37" s="636"/>
      <c r="DC37" s="637"/>
      <c r="DD37" s="627">
        <v>256121</v>
      </c>
      <c r="DE37" s="634"/>
      <c r="DF37" s="634"/>
      <c r="DG37" s="634"/>
      <c r="DH37" s="634"/>
      <c r="DI37" s="634"/>
      <c r="DJ37" s="634"/>
      <c r="DK37" s="635"/>
      <c r="DL37" s="627">
        <v>250375</v>
      </c>
      <c r="DM37" s="634"/>
      <c r="DN37" s="634"/>
      <c r="DO37" s="634"/>
      <c r="DP37" s="634"/>
      <c r="DQ37" s="634"/>
      <c r="DR37" s="634"/>
      <c r="DS37" s="634"/>
      <c r="DT37" s="634"/>
      <c r="DU37" s="634"/>
      <c r="DV37" s="635"/>
      <c r="DW37" s="624">
        <v>4.8</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170151</v>
      </c>
      <c r="S38" s="622"/>
      <c r="T38" s="622"/>
      <c r="U38" s="622"/>
      <c r="V38" s="622"/>
      <c r="W38" s="622"/>
      <c r="X38" s="622"/>
      <c r="Y38" s="623"/>
      <c r="Z38" s="659">
        <v>2.2000000000000002</v>
      </c>
      <c r="AA38" s="659"/>
      <c r="AB38" s="659"/>
      <c r="AC38" s="659"/>
      <c r="AD38" s="660" t="s">
        <v>132</v>
      </c>
      <c r="AE38" s="660"/>
      <c r="AF38" s="660"/>
      <c r="AG38" s="660"/>
      <c r="AH38" s="660"/>
      <c r="AI38" s="660"/>
      <c r="AJ38" s="660"/>
      <c r="AK38" s="660"/>
      <c r="AL38" s="624" t="s">
        <v>246</v>
      </c>
      <c r="AM38" s="625"/>
      <c r="AN38" s="625"/>
      <c r="AO38" s="661"/>
      <c r="AQ38" s="654" t="s">
        <v>342</v>
      </c>
      <c r="AR38" s="655"/>
      <c r="AS38" s="655"/>
      <c r="AT38" s="655"/>
      <c r="AU38" s="655"/>
      <c r="AV38" s="655"/>
      <c r="AW38" s="655"/>
      <c r="AX38" s="655"/>
      <c r="AY38" s="656"/>
      <c r="AZ38" s="621">
        <v>36872</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2596</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877706</v>
      </c>
      <c r="CS38" s="622"/>
      <c r="CT38" s="622"/>
      <c r="CU38" s="622"/>
      <c r="CV38" s="622"/>
      <c r="CW38" s="622"/>
      <c r="CX38" s="622"/>
      <c r="CY38" s="623"/>
      <c r="CZ38" s="624">
        <v>12</v>
      </c>
      <c r="DA38" s="636"/>
      <c r="DB38" s="636"/>
      <c r="DC38" s="637"/>
      <c r="DD38" s="627">
        <v>748069</v>
      </c>
      <c r="DE38" s="622"/>
      <c r="DF38" s="622"/>
      <c r="DG38" s="622"/>
      <c r="DH38" s="622"/>
      <c r="DI38" s="622"/>
      <c r="DJ38" s="622"/>
      <c r="DK38" s="623"/>
      <c r="DL38" s="627">
        <v>705300</v>
      </c>
      <c r="DM38" s="622"/>
      <c r="DN38" s="622"/>
      <c r="DO38" s="622"/>
      <c r="DP38" s="622"/>
      <c r="DQ38" s="622"/>
      <c r="DR38" s="622"/>
      <c r="DS38" s="622"/>
      <c r="DT38" s="622"/>
      <c r="DU38" s="622"/>
      <c r="DV38" s="623"/>
      <c r="DW38" s="624">
        <v>13.5</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246</v>
      </c>
      <c r="AE39" s="660"/>
      <c r="AF39" s="660"/>
      <c r="AG39" s="660"/>
      <c r="AH39" s="660"/>
      <c r="AI39" s="660"/>
      <c r="AJ39" s="660"/>
      <c r="AK39" s="660"/>
      <c r="AL39" s="624" t="s">
        <v>132</v>
      </c>
      <c r="AM39" s="625"/>
      <c r="AN39" s="625"/>
      <c r="AO39" s="661"/>
      <c r="AQ39" s="654" t="s">
        <v>346</v>
      </c>
      <c r="AR39" s="655"/>
      <c r="AS39" s="655"/>
      <c r="AT39" s="655"/>
      <c r="AU39" s="655"/>
      <c r="AV39" s="655"/>
      <c r="AW39" s="655"/>
      <c r="AX39" s="655"/>
      <c r="AY39" s="656"/>
      <c r="AZ39" s="621" t="s">
        <v>132</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4009</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103595</v>
      </c>
      <c r="CS39" s="634"/>
      <c r="CT39" s="634"/>
      <c r="CU39" s="634"/>
      <c r="CV39" s="634"/>
      <c r="CW39" s="634"/>
      <c r="CX39" s="634"/>
      <c r="CY39" s="635"/>
      <c r="CZ39" s="624">
        <v>1.4</v>
      </c>
      <c r="DA39" s="636"/>
      <c r="DB39" s="636"/>
      <c r="DC39" s="637"/>
      <c r="DD39" s="627">
        <v>55743</v>
      </c>
      <c r="DE39" s="634"/>
      <c r="DF39" s="634"/>
      <c r="DG39" s="634"/>
      <c r="DH39" s="634"/>
      <c r="DI39" s="634"/>
      <c r="DJ39" s="634"/>
      <c r="DK39" s="635"/>
      <c r="DL39" s="627" t="s">
        <v>132</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76451</v>
      </c>
      <c r="S40" s="622"/>
      <c r="T40" s="622"/>
      <c r="U40" s="622"/>
      <c r="V40" s="622"/>
      <c r="W40" s="622"/>
      <c r="X40" s="622"/>
      <c r="Y40" s="623"/>
      <c r="Z40" s="659">
        <v>1</v>
      </c>
      <c r="AA40" s="659"/>
      <c r="AB40" s="659"/>
      <c r="AC40" s="659"/>
      <c r="AD40" s="660" t="s">
        <v>246</v>
      </c>
      <c r="AE40" s="660"/>
      <c r="AF40" s="660"/>
      <c r="AG40" s="660"/>
      <c r="AH40" s="660"/>
      <c r="AI40" s="660"/>
      <c r="AJ40" s="660"/>
      <c r="AK40" s="660"/>
      <c r="AL40" s="624" t="s">
        <v>132</v>
      </c>
      <c r="AM40" s="625"/>
      <c r="AN40" s="625"/>
      <c r="AO40" s="661"/>
      <c r="AQ40" s="654" t="s">
        <v>350</v>
      </c>
      <c r="AR40" s="655"/>
      <c r="AS40" s="655"/>
      <c r="AT40" s="655"/>
      <c r="AU40" s="655"/>
      <c r="AV40" s="655"/>
      <c r="AW40" s="655"/>
      <c r="AX40" s="655"/>
      <c r="AY40" s="656"/>
      <c r="AZ40" s="621" t="s">
        <v>246</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113</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t="s">
        <v>132</v>
      </c>
      <c r="CS40" s="622"/>
      <c r="CT40" s="622"/>
      <c r="CU40" s="622"/>
      <c r="CV40" s="622"/>
      <c r="CW40" s="622"/>
      <c r="CX40" s="622"/>
      <c r="CY40" s="623"/>
      <c r="CZ40" s="624" t="s">
        <v>132</v>
      </c>
      <c r="DA40" s="636"/>
      <c r="DB40" s="636"/>
      <c r="DC40" s="637"/>
      <c r="DD40" s="627" t="s">
        <v>246</v>
      </c>
      <c r="DE40" s="622"/>
      <c r="DF40" s="622"/>
      <c r="DG40" s="622"/>
      <c r="DH40" s="622"/>
      <c r="DI40" s="622"/>
      <c r="DJ40" s="622"/>
      <c r="DK40" s="623"/>
      <c r="DL40" s="627" t="s">
        <v>246</v>
      </c>
      <c r="DM40" s="622"/>
      <c r="DN40" s="622"/>
      <c r="DO40" s="622"/>
      <c r="DP40" s="622"/>
      <c r="DQ40" s="622"/>
      <c r="DR40" s="622"/>
      <c r="DS40" s="622"/>
      <c r="DT40" s="622"/>
      <c r="DU40" s="622"/>
      <c r="DV40" s="623"/>
      <c r="DW40" s="624" t="s">
        <v>246</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7742595</v>
      </c>
      <c r="S41" s="646"/>
      <c r="T41" s="646"/>
      <c r="U41" s="646"/>
      <c r="V41" s="646"/>
      <c r="W41" s="646"/>
      <c r="X41" s="646"/>
      <c r="Y41" s="649"/>
      <c r="Z41" s="650">
        <v>100</v>
      </c>
      <c r="AA41" s="650"/>
      <c r="AB41" s="650"/>
      <c r="AC41" s="650"/>
      <c r="AD41" s="651">
        <v>5135163</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166643</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132</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680003</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426</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206092</v>
      </c>
      <c r="CS42" s="634"/>
      <c r="CT42" s="634"/>
      <c r="CU42" s="634"/>
      <c r="CV42" s="634"/>
      <c r="CW42" s="634"/>
      <c r="CX42" s="634"/>
      <c r="CY42" s="635"/>
      <c r="CZ42" s="624">
        <v>2.8</v>
      </c>
      <c r="DA42" s="636"/>
      <c r="DB42" s="636"/>
      <c r="DC42" s="637"/>
      <c r="DD42" s="627">
        <v>46327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493</v>
      </c>
      <c r="CS43" s="634"/>
      <c r="CT43" s="634"/>
      <c r="CU43" s="634"/>
      <c r="CV43" s="634"/>
      <c r="CW43" s="634"/>
      <c r="CX43" s="634"/>
      <c r="CY43" s="635"/>
      <c r="CZ43" s="624">
        <v>0</v>
      </c>
      <c r="DA43" s="636"/>
      <c r="DB43" s="636"/>
      <c r="DC43" s="637"/>
      <c r="DD43" s="627">
        <v>493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206092</v>
      </c>
      <c r="CS44" s="622"/>
      <c r="CT44" s="622"/>
      <c r="CU44" s="622"/>
      <c r="CV44" s="622"/>
      <c r="CW44" s="622"/>
      <c r="CX44" s="622"/>
      <c r="CY44" s="623"/>
      <c r="CZ44" s="624">
        <v>2.8</v>
      </c>
      <c r="DA44" s="625"/>
      <c r="DB44" s="625"/>
      <c r="DC44" s="626"/>
      <c r="DD44" s="627">
        <v>46327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82466</v>
      </c>
      <c r="CS45" s="634"/>
      <c r="CT45" s="634"/>
      <c r="CU45" s="634"/>
      <c r="CV45" s="634"/>
      <c r="CW45" s="634"/>
      <c r="CX45" s="634"/>
      <c r="CY45" s="635"/>
      <c r="CZ45" s="624">
        <v>1.1000000000000001</v>
      </c>
      <c r="DA45" s="636"/>
      <c r="DB45" s="636"/>
      <c r="DC45" s="637"/>
      <c r="DD45" s="627">
        <v>8676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123626</v>
      </c>
      <c r="CS46" s="622"/>
      <c r="CT46" s="622"/>
      <c r="CU46" s="622"/>
      <c r="CV46" s="622"/>
      <c r="CW46" s="622"/>
      <c r="CX46" s="622"/>
      <c r="CY46" s="623"/>
      <c r="CZ46" s="624">
        <v>1.7</v>
      </c>
      <c r="DA46" s="625"/>
      <c r="DB46" s="625"/>
      <c r="DC46" s="626"/>
      <c r="DD46" s="627">
        <v>37651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132</v>
      </c>
      <c r="CS47" s="634"/>
      <c r="CT47" s="634"/>
      <c r="CU47" s="634"/>
      <c r="CV47" s="634"/>
      <c r="CW47" s="634"/>
      <c r="CX47" s="634"/>
      <c r="CY47" s="635"/>
      <c r="CZ47" s="624" t="s">
        <v>246</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246</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7311753</v>
      </c>
      <c r="CS49" s="606"/>
      <c r="CT49" s="606"/>
      <c r="CU49" s="606"/>
      <c r="CV49" s="606"/>
      <c r="CW49" s="606"/>
      <c r="CX49" s="606"/>
      <c r="CY49" s="607"/>
      <c r="CZ49" s="608">
        <v>100</v>
      </c>
      <c r="DA49" s="609"/>
      <c r="DB49" s="609"/>
      <c r="DC49" s="610"/>
      <c r="DD49" s="611">
        <v>5642437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1sAeNeG4Rke2lt7U2TRWxFwxcSg5Ci+taEvC+cx2bXsZmahDxV3jX2ikI05alGk5Mhy3dLwyc5CvAQG2TSKew==" saltValue="LJXyM5zzDsSRmoF/EE809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393</v>
      </c>
      <c r="C7" s="1048"/>
      <c r="D7" s="1048"/>
      <c r="E7" s="1048"/>
      <c r="F7" s="1048"/>
      <c r="G7" s="1048"/>
      <c r="H7" s="1048"/>
      <c r="I7" s="1048"/>
      <c r="J7" s="1048"/>
      <c r="K7" s="1048"/>
      <c r="L7" s="1048"/>
      <c r="M7" s="1048"/>
      <c r="N7" s="1048"/>
      <c r="O7" s="1048"/>
      <c r="P7" s="1049"/>
      <c r="Q7" s="1102">
        <v>7704</v>
      </c>
      <c r="R7" s="1103"/>
      <c r="S7" s="1103"/>
      <c r="T7" s="1103"/>
      <c r="U7" s="1103"/>
      <c r="V7" s="1103">
        <v>7292</v>
      </c>
      <c r="W7" s="1103"/>
      <c r="X7" s="1103"/>
      <c r="Y7" s="1103"/>
      <c r="Z7" s="1103"/>
      <c r="AA7" s="1103">
        <v>412</v>
      </c>
      <c r="AB7" s="1103"/>
      <c r="AC7" s="1103"/>
      <c r="AD7" s="1103"/>
      <c r="AE7" s="1104"/>
      <c r="AF7" s="1105">
        <v>358</v>
      </c>
      <c r="AG7" s="1106"/>
      <c r="AH7" s="1106"/>
      <c r="AI7" s="1106"/>
      <c r="AJ7" s="1107"/>
      <c r="AK7" s="1108">
        <v>0</v>
      </c>
      <c r="AL7" s="1109"/>
      <c r="AM7" s="1109"/>
      <c r="AN7" s="1109"/>
      <c r="AO7" s="1109"/>
      <c r="AP7" s="1109">
        <v>12709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4</v>
      </c>
      <c r="CI7" s="1097"/>
      <c r="CJ7" s="1097"/>
      <c r="CK7" s="1097"/>
      <c r="CL7" s="1098"/>
      <c r="CM7" s="1096">
        <v>159</v>
      </c>
      <c r="CN7" s="1097"/>
      <c r="CO7" s="1097"/>
      <c r="CP7" s="1097"/>
      <c r="CQ7" s="1098"/>
      <c r="CR7" s="1096">
        <v>105</v>
      </c>
      <c r="CS7" s="1097"/>
      <c r="CT7" s="1097"/>
      <c r="CU7" s="1097"/>
      <c r="CV7" s="1098"/>
      <c r="CW7" s="1096">
        <v>0</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v>0</v>
      </c>
      <c r="DR7" s="1097"/>
      <c r="DS7" s="1097"/>
      <c r="DT7" s="1097"/>
      <c r="DU7" s="1098"/>
      <c r="DV7" s="1099"/>
      <c r="DW7" s="1100"/>
      <c r="DX7" s="1100"/>
      <c r="DY7" s="1100"/>
      <c r="DZ7" s="1101"/>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16</v>
      </c>
      <c r="R8" s="1039"/>
      <c r="S8" s="1039"/>
      <c r="T8" s="1039"/>
      <c r="U8" s="1039"/>
      <c r="V8" s="1039">
        <v>1</v>
      </c>
      <c r="W8" s="1039"/>
      <c r="X8" s="1039"/>
      <c r="Y8" s="1039"/>
      <c r="Z8" s="1039"/>
      <c r="AA8" s="1039">
        <v>15</v>
      </c>
      <c r="AB8" s="1039"/>
      <c r="AC8" s="1039"/>
      <c r="AD8" s="1039"/>
      <c r="AE8" s="1040"/>
      <c r="AF8" s="1035">
        <v>15</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395</v>
      </c>
      <c r="C9" s="1031"/>
      <c r="D9" s="1031"/>
      <c r="E9" s="1031"/>
      <c r="F9" s="1031"/>
      <c r="G9" s="1031"/>
      <c r="H9" s="1031"/>
      <c r="I9" s="1031"/>
      <c r="J9" s="1031"/>
      <c r="K9" s="1031"/>
      <c r="L9" s="1031"/>
      <c r="M9" s="1031"/>
      <c r="N9" s="1031"/>
      <c r="O9" s="1031"/>
      <c r="P9" s="1032"/>
      <c r="Q9" s="1038">
        <v>66</v>
      </c>
      <c r="R9" s="1039"/>
      <c r="S9" s="1039"/>
      <c r="T9" s="1039"/>
      <c r="U9" s="1039"/>
      <c r="V9" s="1039">
        <v>63</v>
      </c>
      <c r="W9" s="1039"/>
      <c r="X9" s="1039"/>
      <c r="Y9" s="1039"/>
      <c r="Z9" s="1039"/>
      <c r="AA9" s="1039">
        <v>3</v>
      </c>
      <c r="AB9" s="1039"/>
      <c r="AC9" s="1039"/>
      <c r="AD9" s="1039"/>
      <c r="AE9" s="1040"/>
      <c r="AF9" s="1035">
        <v>3</v>
      </c>
      <c r="AG9" s="1036"/>
      <c r="AH9" s="1036"/>
      <c r="AI9" s="1036"/>
      <c r="AJ9" s="1037"/>
      <c r="AK9" s="1080">
        <v>0</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396</v>
      </c>
      <c r="C10" s="1031"/>
      <c r="D10" s="1031"/>
      <c r="E10" s="1031"/>
      <c r="F10" s="1031"/>
      <c r="G10" s="1031"/>
      <c r="H10" s="1031"/>
      <c r="I10" s="1031"/>
      <c r="J10" s="1031"/>
      <c r="K10" s="1031"/>
      <c r="L10" s="1031"/>
      <c r="M10" s="1031"/>
      <c r="N10" s="1031"/>
      <c r="O10" s="1031"/>
      <c r="P10" s="1032"/>
      <c r="Q10" s="1038">
        <v>0</v>
      </c>
      <c r="R10" s="1039"/>
      <c r="S10" s="1039"/>
      <c r="T10" s="1039"/>
      <c r="U10" s="1039"/>
      <c r="V10" s="1039">
        <v>0</v>
      </c>
      <c r="W10" s="1039"/>
      <c r="X10" s="1039"/>
      <c r="Y10" s="1039"/>
      <c r="Z10" s="1039"/>
      <c r="AA10" s="1039">
        <v>0</v>
      </c>
      <c r="AB10" s="1039"/>
      <c r="AC10" s="1039"/>
      <c r="AD10" s="1039"/>
      <c r="AE10" s="1040"/>
      <c r="AF10" s="1035" t="s">
        <v>132</v>
      </c>
      <c r="AG10" s="1036"/>
      <c r="AH10" s="1036"/>
      <c r="AI10" s="1036"/>
      <c r="AJ10" s="1037"/>
      <c r="AK10" s="1080">
        <v>0</v>
      </c>
      <c r="AL10" s="1081"/>
      <c r="AM10" s="1081"/>
      <c r="AN10" s="1081"/>
      <c r="AO10" s="1081"/>
      <c r="AP10" s="1081">
        <v>0</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t="s">
        <v>397</v>
      </c>
      <c r="C11" s="1031"/>
      <c r="D11" s="1031"/>
      <c r="E11" s="1031"/>
      <c r="F11" s="1031"/>
      <c r="G11" s="1031"/>
      <c r="H11" s="1031"/>
      <c r="I11" s="1031"/>
      <c r="J11" s="1031"/>
      <c r="K11" s="1031"/>
      <c r="L11" s="1031"/>
      <c r="M11" s="1031"/>
      <c r="N11" s="1031"/>
      <c r="O11" s="1031"/>
      <c r="P11" s="1032"/>
      <c r="Q11" s="1038">
        <v>13</v>
      </c>
      <c r="R11" s="1039"/>
      <c r="S11" s="1039"/>
      <c r="T11" s="1039"/>
      <c r="U11" s="1039"/>
      <c r="V11" s="1039">
        <v>13</v>
      </c>
      <c r="W11" s="1039"/>
      <c r="X11" s="1039"/>
      <c r="Y11" s="1039"/>
      <c r="Z11" s="1039"/>
      <c r="AA11" s="1039">
        <v>0</v>
      </c>
      <c r="AB11" s="1039"/>
      <c r="AC11" s="1039"/>
      <c r="AD11" s="1039"/>
      <c r="AE11" s="1040"/>
      <c r="AF11" s="1035" t="s">
        <v>398</v>
      </c>
      <c r="AG11" s="1036"/>
      <c r="AH11" s="1036"/>
      <c r="AI11" s="1036"/>
      <c r="AJ11" s="1037"/>
      <c r="AK11" s="1080">
        <v>13</v>
      </c>
      <c r="AL11" s="1081"/>
      <c r="AM11" s="1081"/>
      <c r="AN11" s="1081"/>
      <c r="AO11" s="1081"/>
      <c r="AP11" s="1081">
        <v>79</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7800</v>
      </c>
      <c r="R23" s="1061"/>
      <c r="S23" s="1061"/>
      <c r="T23" s="1061"/>
      <c r="U23" s="1061"/>
      <c r="V23" s="1061">
        <v>7370</v>
      </c>
      <c r="W23" s="1061"/>
      <c r="X23" s="1061"/>
      <c r="Y23" s="1061"/>
      <c r="Z23" s="1061"/>
      <c r="AA23" s="1061">
        <v>430</v>
      </c>
      <c r="AB23" s="1061"/>
      <c r="AC23" s="1061"/>
      <c r="AD23" s="1061"/>
      <c r="AE23" s="1068"/>
      <c r="AF23" s="1069">
        <v>376</v>
      </c>
      <c r="AG23" s="1061"/>
      <c r="AH23" s="1061"/>
      <c r="AI23" s="1061"/>
      <c r="AJ23" s="1070"/>
      <c r="AK23" s="1071"/>
      <c r="AL23" s="1072"/>
      <c r="AM23" s="1072"/>
      <c r="AN23" s="1072"/>
      <c r="AO23" s="1072"/>
      <c r="AP23" s="1061">
        <v>12788</v>
      </c>
      <c r="AQ23" s="1061"/>
      <c r="AR23" s="1061"/>
      <c r="AS23" s="1061"/>
      <c r="AT23" s="1061"/>
      <c r="AU23" s="1062"/>
      <c r="AV23" s="1062"/>
      <c r="AW23" s="1062"/>
      <c r="AX23" s="1062"/>
      <c r="AY23" s="1063"/>
      <c r="AZ23" s="1064" t="s">
        <v>132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412</v>
      </c>
      <c r="C28" s="1048"/>
      <c r="D28" s="1048"/>
      <c r="E28" s="1048"/>
      <c r="F28" s="1048"/>
      <c r="G28" s="1048"/>
      <c r="H28" s="1048"/>
      <c r="I28" s="1048"/>
      <c r="J28" s="1048"/>
      <c r="K28" s="1048"/>
      <c r="L28" s="1048"/>
      <c r="M28" s="1048"/>
      <c r="N28" s="1048"/>
      <c r="O28" s="1048"/>
      <c r="P28" s="1049"/>
      <c r="Q28" s="1050">
        <v>2646</v>
      </c>
      <c r="R28" s="1051"/>
      <c r="S28" s="1051"/>
      <c r="T28" s="1051"/>
      <c r="U28" s="1051"/>
      <c r="V28" s="1051">
        <v>2463</v>
      </c>
      <c r="W28" s="1051"/>
      <c r="X28" s="1051"/>
      <c r="Y28" s="1051"/>
      <c r="Z28" s="1051"/>
      <c r="AA28" s="1051">
        <v>183</v>
      </c>
      <c r="AB28" s="1051"/>
      <c r="AC28" s="1051"/>
      <c r="AD28" s="1051"/>
      <c r="AE28" s="1052"/>
      <c r="AF28" s="1053">
        <v>183</v>
      </c>
      <c r="AG28" s="1051"/>
      <c r="AH28" s="1051"/>
      <c r="AI28" s="1051"/>
      <c r="AJ28" s="1054"/>
      <c r="AK28" s="1042">
        <v>166</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413</v>
      </c>
      <c r="C29" s="1031"/>
      <c r="D29" s="1031"/>
      <c r="E29" s="1031"/>
      <c r="F29" s="1031"/>
      <c r="G29" s="1031"/>
      <c r="H29" s="1031"/>
      <c r="I29" s="1031"/>
      <c r="J29" s="1031"/>
      <c r="K29" s="1031"/>
      <c r="L29" s="1031"/>
      <c r="M29" s="1031"/>
      <c r="N29" s="1031"/>
      <c r="O29" s="1031"/>
      <c r="P29" s="1032"/>
      <c r="Q29" s="1038">
        <v>489</v>
      </c>
      <c r="R29" s="1039"/>
      <c r="S29" s="1039"/>
      <c r="T29" s="1039"/>
      <c r="U29" s="1039"/>
      <c r="V29" s="1039">
        <v>489</v>
      </c>
      <c r="W29" s="1039"/>
      <c r="X29" s="1039"/>
      <c r="Y29" s="1039"/>
      <c r="Z29" s="1039"/>
      <c r="AA29" s="1039">
        <v>0</v>
      </c>
      <c r="AB29" s="1039"/>
      <c r="AC29" s="1039"/>
      <c r="AD29" s="1039"/>
      <c r="AE29" s="1040"/>
      <c r="AF29" s="1035">
        <v>0</v>
      </c>
      <c r="AG29" s="1036"/>
      <c r="AH29" s="1036"/>
      <c r="AI29" s="1036"/>
      <c r="AJ29" s="1037"/>
      <c r="AK29" s="980">
        <v>83</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414</v>
      </c>
      <c r="C30" s="1031"/>
      <c r="D30" s="1031"/>
      <c r="E30" s="1031"/>
      <c r="F30" s="1031"/>
      <c r="G30" s="1031"/>
      <c r="H30" s="1031"/>
      <c r="I30" s="1031"/>
      <c r="J30" s="1031"/>
      <c r="K30" s="1031"/>
      <c r="L30" s="1031"/>
      <c r="M30" s="1031"/>
      <c r="N30" s="1031"/>
      <c r="O30" s="1031"/>
      <c r="P30" s="1032"/>
      <c r="Q30" s="1038">
        <v>2041</v>
      </c>
      <c r="R30" s="1039"/>
      <c r="S30" s="1039"/>
      <c r="T30" s="1039"/>
      <c r="U30" s="1039"/>
      <c r="V30" s="1039">
        <v>2041</v>
      </c>
      <c r="W30" s="1039"/>
      <c r="X30" s="1039"/>
      <c r="Y30" s="1039"/>
      <c r="Z30" s="1039"/>
      <c r="AA30" s="1039">
        <v>0</v>
      </c>
      <c r="AB30" s="1039"/>
      <c r="AC30" s="1039"/>
      <c r="AD30" s="1039"/>
      <c r="AE30" s="1040"/>
      <c r="AF30" s="1035">
        <v>0</v>
      </c>
      <c r="AG30" s="1036"/>
      <c r="AH30" s="1036"/>
      <c r="AI30" s="1036"/>
      <c r="AJ30" s="1037"/>
      <c r="AK30" s="980">
        <v>319</v>
      </c>
      <c r="AL30" s="971"/>
      <c r="AM30" s="971"/>
      <c r="AN30" s="971"/>
      <c r="AO30" s="971"/>
      <c r="AP30" s="971">
        <v>0</v>
      </c>
      <c r="AQ30" s="971"/>
      <c r="AR30" s="971"/>
      <c r="AS30" s="971"/>
      <c r="AT30" s="971"/>
      <c r="AU30" s="971">
        <v>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415</v>
      </c>
      <c r="C31" s="1031"/>
      <c r="D31" s="1031"/>
      <c r="E31" s="1031"/>
      <c r="F31" s="1031"/>
      <c r="G31" s="1031"/>
      <c r="H31" s="1031"/>
      <c r="I31" s="1031"/>
      <c r="J31" s="1031"/>
      <c r="K31" s="1031"/>
      <c r="L31" s="1031"/>
      <c r="M31" s="1031"/>
      <c r="N31" s="1031"/>
      <c r="O31" s="1031"/>
      <c r="P31" s="1032"/>
      <c r="Q31" s="1038">
        <v>2059</v>
      </c>
      <c r="R31" s="1039"/>
      <c r="S31" s="1039"/>
      <c r="T31" s="1039"/>
      <c r="U31" s="1039"/>
      <c r="V31" s="1039">
        <v>2035</v>
      </c>
      <c r="W31" s="1039"/>
      <c r="X31" s="1039"/>
      <c r="Y31" s="1039"/>
      <c r="Z31" s="1039"/>
      <c r="AA31" s="1039">
        <v>24</v>
      </c>
      <c r="AB31" s="1039"/>
      <c r="AC31" s="1039"/>
      <c r="AD31" s="1039"/>
      <c r="AE31" s="1040"/>
      <c r="AF31" s="1035">
        <v>240</v>
      </c>
      <c r="AG31" s="1036"/>
      <c r="AH31" s="1036"/>
      <c r="AI31" s="1036"/>
      <c r="AJ31" s="1037"/>
      <c r="AK31" s="980">
        <v>36</v>
      </c>
      <c r="AL31" s="971"/>
      <c r="AM31" s="971"/>
      <c r="AN31" s="971"/>
      <c r="AO31" s="971"/>
      <c r="AP31" s="971">
        <v>454</v>
      </c>
      <c r="AQ31" s="971"/>
      <c r="AR31" s="971"/>
      <c r="AS31" s="971"/>
      <c r="AT31" s="971"/>
      <c r="AU31" s="971">
        <v>167</v>
      </c>
      <c r="AV31" s="971"/>
      <c r="AW31" s="971"/>
      <c r="AX31" s="971"/>
      <c r="AY31" s="971"/>
      <c r="AZ31" s="1041" t="s">
        <v>593</v>
      </c>
      <c r="BA31" s="1041"/>
      <c r="BB31" s="1041"/>
      <c r="BC31" s="1041"/>
      <c r="BD31" s="1041"/>
      <c r="BE31" s="972" t="s">
        <v>416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417</v>
      </c>
      <c r="C32" s="1031"/>
      <c r="D32" s="1031"/>
      <c r="E32" s="1031"/>
      <c r="F32" s="1031"/>
      <c r="G32" s="1031"/>
      <c r="H32" s="1031"/>
      <c r="I32" s="1031"/>
      <c r="J32" s="1031"/>
      <c r="K32" s="1031"/>
      <c r="L32" s="1031"/>
      <c r="M32" s="1031"/>
      <c r="N32" s="1031"/>
      <c r="O32" s="1031"/>
      <c r="P32" s="1032"/>
      <c r="Q32" s="1038">
        <v>461</v>
      </c>
      <c r="R32" s="1039"/>
      <c r="S32" s="1039"/>
      <c r="T32" s="1039"/>
      <c r="U32" s="1039"/>
      <c r="V32" s="1039">
        <v>374</v>
      </c>
      <c r="W32" s="1039"/>
      <c r="X32" s="1039"/>
      <c r="Y32" s="1039"/>
      <c r="Z32" s="1039"/>
      <c r="AA32" s="1039">
        <v>87</v>
      </c>
      <c r="AB32" s="1039"/>
      <c r="AC32" s="1039"/>
      <c r="AD32" s="1039"/>
      <c r="AE32" s="1040"/>
      <c r="AF32" s="1035">
        <v>8</v>
      </c>
      <c r="AG32" s="1036"/>
      <c r="AH32" s="1036"/>
      <c r="AI32" s="1036"/>
      <c r="AJ32" s="1037"/>
      <c r="AK32" s="980">
        <v>140</v>
      </c>
      <c r="AL32" s="971"/>
      <c r="AM32" s="971"/>
      <c r="AN32" s="971"/>
      <c r="AO32" s="971"/>
      <c r="AP32" s="971">
        <v>3031</v>
      </c>
      <c r="AQ32" s="971"/>
      <c r="AR32" s="971"/>
      <c r="AS32" s="971"/>
      <c r="AT32" s="971"/>
      <c r="AU32" s="971">
        <v>1767</v>
      </c>
      <c r="AV32" s="971"/>
      <c r="AW32" s="971"/>
      <c r="AX32" s="971"/>
      <c r="AY32" s="971"/>
      <c r="AZ32" s="1041" t="s">
        <v>593</v>
      </c>
      <c r="BA32" s="1041"/>
      <c r="BB32" s="1041"/>
      <c r="BC32" s="1041"/>
      <c r="BD32" s="1041"/>
      <c r="BE32" s="972" t="s">
        <v>418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419</v>
      </c>
      <c r="C33" s="1031"/>
      <c r="D33" s="1031"/>
      <c r="E33" s="1031"/>
      <c r="F33" s="1031"/>
      <c r="G33" s="1031"/>
      <c r="H33" s="1031"/>
      <c r="I33" s="1031"/>
      <c r="J33" s="1031"/>
      <c r="K33" s="1031"/>
      <c r="L33" s="1031"/>
      <c r="M33" s="1031"/>
      <c r="N33" s="1031"/>
      <c r="O33" s="1031"/>
      <c r="P33" s="1032"/>
      <c r="Q33" s="1038">
        <v>32</v>
      </c>
      <c r="R33" s="1039"/>
      <c r="S33" s="1039"/>
      <c r="T33" s="1039"/>
      <c r="U33" s="1039"/>
      <c r="V33" s="1039">
        <v>32</v>
      </c>
      <c r="W33" s="1039"/>
      <c r="X33" s="1039"/>
      <c r="Y33" s="1039"/>
      <c r="Z33" s="1039"/>
      <c r="AA33" s="1039">
        <v>0</v>
      </c>
      <c r="AB33" s="1039"/>
      <c r="AC33" s="1039"/>
      <c r="AD33" s="1039"/>
      <c r="AE33" s="1040"/>
      <c r="AF33" s="1035" t="s">
        <v>420</v>
      </c>
      <c r="AG33" s="1036"/>
      <c r="AH33" s="1036"/>
      <c r="AI33" s="1036"/>
      <c r="AJ33" s="1037"/>
      <c r="AK33" s="980">
        <v>31</v>
      </c>
      <c r="AL33" s="971"/>
      <c r="AM33" s="971"/>
      <c r="AN33" s="971"/>
      <c r="AO33" s="971"/>
      <c r="AP33" s="971">
        <v>172</v>
      </c>
      <c r="AQ33" s="971"/>
      <c r="AR33" s="971"/>
      <c r="AS33" s="971"/>
      <c r="AT33" s="971"/>
      <c r="AU33" s="971">
        <v>172</v>
      </c>
      <c r="AV33" s="971"/>
      <c r="AW33" s="971"/>
      <c r="AX33" s="971"/>
      <c r="AY33" s="971"/>
      <c r="AZ33" s="1041" t="s">
        <v>593</v>
      </c>
      <c r="BA33" s="1041"/>
      <c r="BB33" s="1041"/>
      <c r="BC33" s="1041"/>
      <c r="BD33" s="1041"/>
      <c r="BE33" s="972" t="s">
        <v>421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400</v>
      </c>
      <c r="B63" s="937" t="s">
        <v>423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431</v>
      </c>
      <c r="AG63" s="959"/>
      <c r="AH63" s="959"/>
      <c r="AI63" s="959"/>
      <c r="AJ63" s="1022"/>
      <c r="AK63" s="1023"/>
      <c r="AL63" s="963"/>
      <c r="AM63" s="963"/>
      <c r="AN63" s="963"/>
      <c r="AO63" s="963"/>
      <c r="AP63" s="959">
        <v>3657</v>
      </c>
      <c r="AQ63" s="959"/>
      <c r="AR63" s="959"/>
      <c r="AS63" s="959"/>
      <c r="AT63" s="959"/>
      <c r="AU63" s="959">
        <v>2106</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425</v>
      </c>
      <c r="B66" s="996"/>
      <c r="C66" s="996"/>
      <c r="D66" s="996"/>
      <c r="E66" s="996"/>
      <c r="F66" s="996"/>
      <c r="G66" s="996"/>
      <c r="H66" s="996"/>
      <c r="I66" s="996"/>
      <c r="J66" s="996"/>
      <c r="K66" s="996"/>
      <c r="L66" s="996"/>
      <c r="M66" s="996"/>
      <c r="N66" s="996"/>
      <c r="O66" s="996"/>
      <c r="P66" s="997"/>
      <c r="Q66" s="1001" t="s">
        <v>404</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303</v>
      </c>
      <c r="R68" s="982"/>
      <c r="S68" s="982"/>
      <c r="T68" s="982"/>
      <c r="U68" s="982"/>
      <c r="V68" s="982">
        <v>264</v>
      </c>
      <c r="W68" s="982"/>
      <c r="X68" s="982"/>
      <c r="Y68" s="982"/>
      <c r="Z68" s="982"/>
      <c r="AA68" s="982">
        <v>39</v>
      </c>
      <c r="AB68" s="982"/>
      <c r="AC68" s="982"/>
      <c r="AD68" s="982"/>
      <c r="AE68" s="982"/>
      <c r="AF68" s="982">
        <v>39</v>
      </c>
      <c r="AG68" s="982"/>
      <c r="AH68" s="982"/>
      <c r="AI68" s="982"/>
      <c r="AJ68" s="982"/>
      <c r="AK68" s="982">
        <v>0</v>
      </c>
      <c r="AL68" s="982"/>
      <c r="AM68" s="982"/>
      <c r="AN68" s="982"/>
      <c r="AO68" s="982"/>
      <c r="AP68" s="982">
        <v>226</v>
      </c>
      <c r="AQ68" s="982"/>
      <c r="AR68" s="982"/>
      <c r="AS68" s="982"/>
      <c r="AT68" s="982"/>
      <c r="AU68" s="982">
        <v>31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202</v>
      </c>
      <c r="R70" s="971"/>
      <c r="S70" s="971"/>
      <c r="T70" s="971"/>
      <c r="U70" s="971"/>
      <c r="V70" s="971">
        <v>174</v>
      </c>
      <c r="W70" s="971"/>
      <c r="X70" s="971"/>
      <c r="Y70" s="971"/>
      <c r="Z70" s="971"/>
      <c r="AA70" s="971">
        <v>28</v>
      </c>
      <c r="AB70" s="971"/>
      <c r="AC70" s="971"/>
      <c r="AD70" s="971"/>
      <c r="AE70" s="971"/>
      <c r="AF70" s="971">
        <v>28</v>
      </c>
      <c r="AG70" s="971"/>
      <c r="AH70" s="971"/>
      <c r="AI70" s="971"/>
      <c r="AJ70" s="971"/>
      <c r="AK70" s="971">
        <v>19</v>
      </c>
      <c r="AL70" s="971"/>
      <c r="AM70" s="971"/>
      <c r="AN70" s="971"/>
      <c r="AO70" s="971"/>
      <c r="AP70" s="971">
        <v>135</v>
      </c>
      <c r="AQ70" s="971"/>
      <c r="AR70" s="971"/>
      <c r="AS70" s="971"/>
      <c r="AT70" s="971"/>
      <c r="AU70" s="971">
        <v>16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401</v>
      </c>
      <c r="R71" s="971"/>
      <c r="S71" s="971"/>
      <c r="T71" s="971"/>
      <c r="U71" s="971"/>
      <c r="V71" s="971">
        <v>376</v>
      </c>
      <c r="W71" s="971"/>
      <c r="X71" s="971"/>
      <c r="Y71" s="971"/>
      <c r="Z71" s="971"/>
      <c r="AA71" s="971">
        <v>25</v>
      </c>
      <c r="AB71" s="971"/>
      <c r="AC71" s="971"/>
      <c r="AD71" s="971"/>
      <c r="AE71" s="971"/>
      <c r="AF71" s="971">
        <v>25</v>
      </c>
      <c r="AG71" s="971"/>
      <c r="AH71" s="971"/>
      <c r="AI71" s="971"/>
      <c r="AJ71" s="971"/>
      <c r="AK71" s="971">
        <v>238</v>
      </c>
      <c r="AL71" s="971"/>
      <c r="AM71" s="971"/>
      <c r="AN71" s="971"/>
      <c r="AO71" s="971"/>
      <c r="AP71" s="971">
        <v>0</v>
      </c>
      <c r="AQ71" s="971"/>
      <c r="AR71" s="971"/>
      <c r="AS71" s="971"/>
      <c r="AT71" s="971"/>
      <c r="AU71" s="971">
        <v>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14719</v>
      </c>
      <c r="R72" s="971"/>
      <c r="S72" s="971"/>
      <c r="T72" s="971"/>
      <c r="U72" s="971"/>
      <c r="V72" s="971">
        <v>14004</v>
      </c>
      <c r="W72" s="971"/>
      <c r="X72" s="971"/>
      <c r="Y72" s="971"/>
      <c r="Z72" s="971"/>
      <c r="AA72" s="971">
        <v>715</v>
      </c>
      <c r="AB72" s="971"/>
      <c r="AC72" s="971"/>
      <c r="AD72" s="971"/>
      <c r="AE72" s="971"/>
      <c r="AF72" s="971">
        <v>707</v>
      </c>
      <c r="AG72" s="971"/>
      <c r="AH72" s="971"/>
      <c r="AI72" s="971"/>
      <c r="AJ72" s="971"/>
      <c r="AK72" s="971">
        <v>255</v>
      </c>
      <c r="AL72" s="971"/>
      <c r="AM72" s="971"/>
      <c r="AN72" s="971"/>
      <c r="AO72" s="971"/>
      <c r="AP72" s="971">
        <v>4830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815</v>
      </c>
      <c r="AG88" s="959"/>
      <c r="AH88" s="959"/>
      <c r="AI88" s="959"/>
      <c r="AJ88" s="959"/>
      <c r="AK88" s="963"/>
      <c r="AL88" s="963"/>
      <c r="AM88" s="963"/>
      <c r="AN88" s="963"/>
      <c r="AO88" s="963"/>
      <c r="AP88" s="959">
        <v>5191</v>
      </c>
      <c r="AQ88" s="959"/>
      <c r="AR88" s="959"/>
      <c r="AS88" s="959"/>
      <c r="AT88" s="959"/>
      <c r="AU88" s="959">
        <v>47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313</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313</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313</v>
      </c>
      <c r="DR109" s="896"/>
      <c r="DS109" s="896"/>
      <c r="DT109" s="896"/>
      <c r="DU109" s="897"/>
      <c r="DV109" s="898" t="s">
        <v>443</v>
      </c>
      <c r="DW109" s="896"/>
      <c r="DX109" s="896"/>
      <c r="DY109" s="896"/>
      <c r="DZ109" s="929"/>
    </row>
    <row r="110" spans="1:131" s="230" customFormat="1" ht="26.25" customHeight="1" x14ac:dyDescent="0.15">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1096179</v>
      </c>
      <c r="AB110" s="889"/>
      <c r="AC110" s="889"/>
      <c r="AD110" s="889"/>
      <c r="AE110" s="890"/>
      <c r="AF110" s="891">
        <v>1092296</v>
      </c>
      <c r="AG110" s="889"/>
      <c r="AH110" s="889"/>
      <c r="AI110" s="889"/>
      <c r="AJ110" s="890"/>
      <c r="AK110" s="891">
        <v>992530</v>
      </c>
      <c r="AL110" s="889"/>
      <c r="AM110" s="889"/>
      <c r="AN110" s="889"/>
      <c r="AO110" s="890"/>
      <c r="AP110" s="892">
        <v>22.5</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14715543</v>
      </c>
      <c r="BR110" s="842"/>
      <c r="BS110" s="842"/>
      <c r="BT110" s="842"/>
      <c r="BU110" s="842"/>
      <c r="BV110" s="842">
        <v>13841974</v>
      </c>
      <c r="BW110" s="842"/>
      <c r="BX110" s="842"/>
      <c r="BY110" s="842"/>
      <c r="BZ110" s="842"/>
      <c r="CA110" s="842">
        <v>12788537</v>
      </c>
      <c r="CB110" s="842"/>
      <c r="CC110" s="842"/>
      <c r="CD110" s="842"/>
      <c r="CE110" s="842"/>
      <c r="CF110" s="866">
        <v>289.3</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132</v>
      </c>
      <c r="DM110" s="842"/>
      <c r="DN110" s="842"/>
      <c r="DO110" s="842"/>
      <c r="DP110" s="842"/>
      <c r="DQ110" s="842" t="s">
        <v>449</v>
      </c>
      <c r="DR110" s="842"/>
      <c r="DS110" s="842"/>
      <c r="DT110" s="842"/>
      <c r="DU110" s="842"/>
      <c r="DV110" s="843" t="s">
        <v>449</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132</v>
      </c>
      <c r="AG111" s="919"/>
      <c r="AH111" s="919"/>
      <c r="AI111" s="919"/>
      <c r="AJ111" s="920"/>
      <c r="AK111" s="921" t="s">
        <v>132</v>
      </c>
      <c r="AL111" s="919"/>
      <c r="AM111" s="919"/>
      <c r="AN111" s="919"/>
      <c r="AO111" s="920"/>
      <c r="AP111" s="922" t="s">
        <v>132</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452</v>
      </c>
      <c r="BR111" s="817"/>
      <c r="BS111" s="817"/>
      <c r="BT111" s="817"/>
      <c r="BU111" s="817"/>
      <c r="BV111" s="817" t="s">
        <v>132</v>
      </c>
      <c r="BW111" s="817"/>
      <c r="BX111" s="817"/>
      <c r="BY111" s="817"/>
      <c r="BZ111" s="817"/>
      <c r="CA111" s="817" t="s">
        <v>132</v>
      </c>
      <c r="CB111" s="817"/>
      <c r="CC111" s="817"/>
      <c r="CD111" s="817"/>
      <c r="CE111" s="817"/>
      <c r="CF111" s="875" t="s">
        <v>449</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452</v>
      </c>
      <c r="DH111" s="817"/>
      <c r="DI111" s="817"/>
      <c r="DJ111" s="817"/>
      <c r="DK111" s="817"/>
      <c r="DL111" s="817" t="s">
        <v>132</v>
      </c>
      <c r="DM111" s="817"/>
      <c r="DN111" s="817"/>
      <c r="DO111" s="817"/>
      <c r="DP111" s="817"/>
      <c r="DQ111" s="817" t="s">
        <v>132</v>
      </c>
      <c r="DR111" s="817"/>
      <c r="DS111" s="817"/>
      <c r="DT111" s="817"/>
      <c r="DU111" s="817"/>
      <c r="DV111" s="794" t="s">
        <v>420</v>
      </c>
      <c r="DW111" s="794"/>
      <c r="DX111" s="794"/>
      <c r="DY111" s="794"/>
      <c r="DZ111" s="795"/>
    </row>
    <row r="112" spans="1:131" s="230" customFormat="1" ht="26.25" customHeight="1" x14ac:dyDescent="0.15">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452</v>
      </c>
      <c r="AB112" s="780"/>
      <c r="AC112" s="780"/>
      <c r="AD112" s="780"/>
      <c r="AE112" s="781"/>
      <c r="AF112" s="782" t="s">
        <v>420</v>
      </c>
      <c r="AG112" s="780"/>
      <c r="AH112" s="780"/>
      <c r="AI112" s="780"/>
      <c r="AJ112" s="781"/>
      <c r="AK112" s="782" t="s">
        <v>132</v>
      </c>
      <c r="AL112" s="780"/>
      <c r="AM112" s="780"/>
      <c r="AN112" s="780"/>
      <c r="AO112" s="781"/>
      <c r="AP112" s="824" t="s">
        <v>132</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2686115</v>
      </c>
      <c r="BR112" s="817"/>
      <c r="BS112" s="817"/>
      <c r="BT112" s="817"/>
      <c r="BU112" s="817"/>
      <c r="BV112" s="817">
        <v>2426534</v>
      </c>
      <c r="BW112" s="817"/>
      <c r="BX112" s="817"/>
      <c r="BY112" s="817"/>
      <c r="BZ112" s="817"/>
      <c r="CA112" s="817">
        <v>2158197</v>
      </c>
      <c r="CB112" s="817"/>
      <c r="CC112" s="817"/>
      <c r="CD112" s="817"/>
      <c r="CE112" s="817"/>
      <c r="CF112" s="875">
        <v>48.8</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452</v>
      </c>
      <c r="DM112" s="817"/>
      <c r="DN112" s="817"/>
      <c r="DO112" s="817"/>
      <c r="DP112" s="817"/>
      <c r="DQ112" s="817" t="s">
        <v>132</v>
      </c>
      <c r="DR112" s="817"/>
      <c r="DS112" s="817"/>
      <c r="DT112" s="817"/>
      <c r="DU112" s="817"/>
      <c r="DV112" s="794" t="s">
        <v>449</v>
      </c>
      <c r="DW112" s="794"/>
      <c r="DX112" s="794"/>
      <c r="DY112" s="794"/>
      <c r="DZ112" s="795"/>
    </row>
    <row r="113" spans="1:130" s="230" customFormat="1" ht="26.25" customHeight="1" x14ac:dyDescent="0.15">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175129</v>
      </c>
      <c r="AB113" s="919"/>
      <c r="AC113" s="919"/>
      <c r="AD113" s="919"/>
      <c r="AE113" s="920"/>
      <c r="AF113" s="921">
        <v>160390</v>
      </c>
      <c r="AG113" s="919"/>
      <c r="AH113" s="919"/>
      <c r="AI113" s="919"/>
      <c r="AJ113" s="920"/>
      <c r="AK113" s="921">
        <v>157330</v>
      </c>
      <c r="AL113" s="919"/>
      <c r="AM113" s="919"/>
      <c r="AN113" s="919"/>
      <c r="AO113" s="920"/>
      <c r="AP113" s="922">
        <v>3.6</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v>110396</v>
      </c>
      <c r="BR113" s="817"/>
      <c r="BS113" s="817"/>
      <c r="BT113" s="817"/>
      <c r="BU113" s="817"/>
      <c r="BV113" s="817">
        <v>126791</v>
      </c>
      <c r="BW113" s="817"/>
      <c r="BX113" s="817"/>
      <c r="BY113" s="817"/>
      <c r="BZ113" s="817"/>
      <c r="CA113" s="817">
        <v>125022</v>
      </c>
      <c r="CB113" s="817"/>
      <c r="CC113" s="817"/>
      <c r="CD113" s="817"/>
      <c r="CE113" s="817"/>
      <c r="CF113" s="875">
        <v>2.8</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452</v>
      </c>
      <c r="DM113" s="780"/>
      <c r="DN113" s="780"/>
      <c r="DO113" s="780"/>
      <c r="DP113" s="781"/>
      <c r="DQ113" s="782" t="s">
        <v>132</v>
      </c>
      <c r="DR113" s="780"/>
      <c r="DS113" s="780"/>
      <c r="DT113" s="780"/>
      <c r="DU113" s="781"/>
      <c r="DV113" s="824" t="s">
        <v>132</v>
      </c>
      <c r="DW113" s="825"/>
      <c r="DX113" s="825"/>
      <c r="DY113" s="825"/>
      <c r="DZ113" s="826"/>
    </row>
    <row r="114" spans="1:130" s="230" customFormat="1" ht="26.25" customHeight="1" x14ac:dyDescent="0.15">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11569</v>
      </c>
      <c r="AB114" s="780"/>
      <c r="AC114" s="780"/>
      <c r="AD114" s="780"/>
      <c r="AE114" s="781"/>
      <c r="AF114" s="782">
        <v>15533</v>
      </c>
      <c r="AG114" s="780"/>
      <c r="AH114" s="780"/>
      <c r="AI114" s="780"/>
      <c r="AJ114" s="781"/>
      <c r="AK114" s="782">
        <v>15324</v>
      </c>
      <c r="AL114" s="780"/>
      <c r="AM114" s="780"/>
      <c r="AN114" s="780"/>
      <c r="AO114" s="781"/>
      <c r="AP114" s="824">
        <v>0.3</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915179</v>
      </c>
      <c r="BR114" s="817"/>
      <c r="BS114" s="817"/>
      <c r="BT114" s="817"/>
      <c r="BU114" s="817"/>
      <c r="BV114" s="817">
        <v>620110</v>
      </c>
      <c r="BW114" s="817"/>
      <c r="BX114" s="817"/>
      <c r="BY114" s="817"/>
      <c r="BZ114" s="817"/>
      <c r="CA114" s="817">
        <v>519341</v>
      </c>
      <c r="CB114" s="817"/>
      <c r="CC114" s="817"/>
      <c r="CD114" s="817"/>
      <c r="CE114" s="817"/>
      <c r="CF114" s="875">
        <v>11.7</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132</v>
      </c>
      <c r="DH114" s="780"/>
      <c r="DI114" s="780"/>
      <c r="DJ114" s="780"/>
      <c r="DK114" s="781"/>
      <c r="DL114" s="782" t="s">
        <v>132</v>
      </c>
      <c r="DM114" s="780"/>
      <c r="DN114" s="780"/>
      <c r="DO114" s="780"/>
      <c r="DP114" s="781"/>
      <c r="DQ114" s="782" t="s">
        <v>452</v>
      </c>
      <c r="DR114" s="780"/>
      <c r="DS114" s="780"/>
      <c r="DT114" s="780"/>
      <c r="DU114" s="781"/>
      <c r="DV114" s="824" t="s">
        <v>132</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132</v>
      </c>
      <c r="AB115" s="919"/>
      <c r="AC115" s="919"/>
      <c r="AD115" s="919"/>
      <c r="AE115" s="920"/>
      <c r="AF115" s="921" t="s">
        <v>132</v>
      </c>
      <c r="AG115" s="919"/>
      <c r="AH115" s="919"/>
      <c r="AI115" s="919"/>
      <c r="AJ115" s="920"/>
      <c r="AK115" s="921" t="s">
        <v>132</v>
      </c>
      <c r="AL115" s="919"/>
      <c r="AM115" s="919"/>
      <c r="AN115" s="919"/>
      <c r="AO115" s="920"/>
      <c r="AP115" s="922" t="s">
        <v>132</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452</v>
      </c>
      <c r="BW115" s="817"/>
      <c r="BX115" s="817"/>
      <c r="BY115" s="817"/>
      <c r="BZ115" s="817"/>
      <c r="CA115" s="817" t="s">
        <v>132</v>
      </c>
      <c r="CB115" s="817"/>
      <c r="CC115" s="817"/>
      <c r="CD115" s="817"/>
      <c r="CE115" s="817"/>
      <c r="CF115" s="875" t="s">
        <v>132</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452</v>
      </c>
      <c r="DR115" s="780"/>
      <c r="DS115" s="780"/>
      <c r="DT115" s="780"/>
      <c r="DU115" s="781"/>
      <c r="DV115" s="824" t="s">
        <v>420</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132</v>
      </c>
      <c r="AB116" s="780"/>
      <c r="AC116" s="780"/>
      <c r="AD116" s="780"/>
      <c r="AE116" s="781"/>
      <c r="AF116" s="782" t="s">
        <v>132</v>
      </c>
      <c r="AG116" s="780"/>
      <c r="AH116" s="780"/>
      <c r="AI116" s="780"/>
      <c r="AJ116" s="781"/>
      <c r="AK116" s="782" t="s">
        <v>452</v>
      </c>
      <c r="AL116" s="780"/>
      <c r="AM116" s="780"/>
      <c r="AN116" s="780"/>
      <c r="AO116" s="781"/>
      <c r="AP116" s="824" t="s">
        <v>132</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132</v>
      </c>
      <c r="BW116" s="817"/>
      <c r="BX116" s="817"/>
      <c r="BY116" s="817"/>
      <c r="BZ116" s="817"/>
      <c r="CA116" s="817" t="s">
        <v>132</v>
      </c>
      <c r="CB116" s="817"/>
      <c r="CC116" s="817"/>
      <c r="CD116" s="817"/>
      <c r="CE116" s="817"/>
      <c r="CF116" s="875" t="s">
        <v>132</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449</v>
      </c>
      <c r="DM116" s="780"/>
      <c r="DN116" s="780"/>
      <c r="DO116" s="780"/>
      <c r="DP116" s="781"/>
      <c r="DQ116" s="782" t="s">
        <v>132</v>
      </c>
      <c r="DR116" s="780"/>
      <c r="DS116" s="780"/>
      <c r="DT116" s="780"/>
      <c r="DU116" s="781"/>
      <c r="DV116" s="824" t="s">
        <v>132</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1282877</v>
      </c>
      <c r="AB117" s="903"/>
      <c r="AC117" s="903"/>
      <c r="AD117" s="903"/>
      <c r="AE117" s="904"/>
      <c r="AF117" s="905">
        <v>1268219</v>
      </c>
      <c r="AG117" s="903"/>
      <c r="AH117" s="903"/>
      <c r="AI117" s="903"/>
      <c r="AJ117" s="904"/>
      <c r="AK117" s="905">
        <v>1165184</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420</v>
      </c>
      <c r="BR117" s="817"/>
      <c r="BS117" s="817"/>
      <c r="BT117" s="817"/>
      <c r="BU117" s="817"/>
      <c r="BV117" s="817" t="s">
        <v>420</v>
      </c>
      <c r="BW117" s="817"/>
      <c r="BX117" s="817"/>
      <c r="BY117" s="817"/>
      <c r="BZ117" s="817"/>
      <c r="CA117" s="817" t="s">
        <v>420</v>
      </c>
      <c r="CB117" s="817"/>
      <c r="CC117" s="817"/>
      <c r="CD117" s="817"/>
      <c r="CE117" s="817"/>
      <c r="CF117" s="875" t="s">
        <v>420</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452</v>
      </c>
      <c r="DH117" s="780"/>
      <c r="DI117" s="780"/>
      <c r="DJ117" s="780"/>
      <c r="DK117" s="781"/>
      <c r="DL117" s="782" t="s">
        <v>420</v>
      </c>
      <c r="DM117" s="780"/>
      <c r="DN117" s="780"/>
      <c r="DO117" s="780"/>
      <c r="DP117" s="781"/>
      <c r="DQ117" s="782" t="s">
        <v>420</v>
      </c>
      <c r="DR117" s="780"/>
      <c r="DS117" s="780"/>
      <c r="DT117" s="780"/>
      <c r="DU117" s="781"/>
      <c r="DV117" s="824" t="s">
        <v>420</v>
      </c>
      <c r="DW117" s="825"/>
      <c r="DX117" s="825"/>
      <c r="DY117" s="825"/>
      <c r="DZ117" s="826"/>
    </row>
    <row r="118" spans="1:130" s="230" customFormat="1" ht="26.25" customHeight="1" x14ac:dyDescent="0.15">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313</v>
      </c>
      <c r="AL118" s="896"/>
      <c r="AM118" s="896"/>
      <c r="AN118" s="896"/>
      <c r="AO118" s="897"/>
      <c r="AP118" s="899" t="s">
        <v>443</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132</v>
      </c>
      <c r="BR118" s="845"/>
      <c r="BS118" s="845"/>
      <c r="BT118" s="845"/>
      <c r="BU118" s="845"/>
      <c r="BV118" s="845" t="s">
        <v>420</v>
      </c>
      <c r="BW118" s="845"/>
      <c r="BX118" s="845"/>
      <c r="BY118" s="845"/>
      <c r="BZ118" s="845"/>
      <c r="CA118" s="845" t="s">
        <v>420</v>
      </c>
      <c r="CB118" s="845"/>
      <c r="CC118" s="845"/>
      <c r="CD118" s="845"/>
      <c r="CE118" s="845"/>
      <c r="CF118" s="875" t="s">
        <v>420</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420</v>
      </c>
      <c r="DM118" s="780"/>
      <c r="DN118" s="780"/>
      <c r="DO118" s="780"/>
      <c r="DP118" s="781"/>
      <c r="DQ118" s="782" t="s">
        <v>420</v>
      </c>
      <c r="DR118" s="780"/>
      <c r="DS118" s="780"/>
      <c r="DT118" s="780"/>
      <c r="DU118" s="781"/>
      <c r="DV118" s="824" t="s">
        <v>420</v>
      </c>
      <c r="DW118" s="825"/>
      <c r="DX118" s="825"/>
      <c r="DY118" s="825"/>
      <c r="DZ118" s="826"/>
    </row>
    <row r="119" spans="1:130" s="230" customFormat="1" ht="26.25" customHeight="1" x14ac:dyDescent="0.15">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420</v>
      </c>
      <c r="AB119" s="889"/>
      <c r="AC119" s="889"/>
      <c r="AD119" s="889"/>
      <c r="AE119" s="890"/>
      <c r="AF119" s="891" t="s">
        <v>132</v>
      </c>
      <c r="AG119" s="889"/>
      <c r="AH119" s="889"/>
      <c r="AI119" s="889"/>
      <c r="AJ119" s="890"/>
      <c r="AK119" s="891" t="s">
        <v>420</v>
      </c>
      <c r="AL119" s="889"/>
      <c r="AM119" s="889"/>
      <c r="AN119" s="889"/>
      <c r="AO119" s="890"/>
      <c r="AP119" s="892" t="s">
        <v>132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475</v>
      </c>
      <c r="BP119" s="878"/>
      <c r="BQ119" s="879">
        <v>18427233</v>
      </c>
      <c r="BR119" s="845"/>
      <c r="BS119" s="845"/>
      <c r="BT119" s="845"/>
      <c r="BU119" s="845"/>
      <c r="BV119" s="845">
        <v>17015409</v>
      </c>
      <c r="BW119" s="845"/>
      <c r="BX119" s="845"/>
      <c r="BY119" s="845"/>
      <c r="BZ119" s="845"/>
      <c r="CA119" s="845">
        <v>15591097</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420</v>
      </c>
      <c r="DM119" s="764"/>
      <c r="DN119" s="764"/>
      <c r="DO119" s="764"/>
      <c r="DP119" s="765"/>
      <c r="DQ119" s="766" t="s">
        <v>132</v>
      </c>
      <c r="DR119" s="764"/>
      <c r="DS119" s="764"/>
      <c r="DT119" s="764"/>
      <c r="DU119" s="765"/>
      <c r="DV119" s="848" t="s">
        <v>132</v>
      </c>
      <c r="DW119" s="849"/>
      <c r="DX119" s="849"/>
      <c r="DY119" s="849"/>
      <c r="DZ119" s="850"/>
    </row>
    <row r="120" spans="1:130" s="230" customFormat="1" ht="26.25" customHeight="1" x14ac:dyDescent="0.15">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420</v>
      </c>
      <c r="AB120" s="780"/>
      <c r="AC120" s="780"/>
      <c r="AD120" s="780"/>
      <c r="AE120" s="781"/>
      <c r="AF120" s="782" t="s">
        <v>132</v>
      </c>
      <c r="AG120" s="780"/>
      <c r="AH120" s="780"/>
      <c r="AI120" s="780"/>
      <c r="AJ120" s="781"/>
      <c r="AK120" s="782" t="s">
        <v>132</v>
      </c>
      <c r="AL120" s="780"/>
      <c r="AM120" s="780"/>
      <c r="AN120" s="780"/>
      <c r="AO120" s="781"/>
      <c r="AP120" s="824" t="s">
        <v>132</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854547</v>
      </c>
      <c r="BR120" s="842"/>
      <c r="BS120" s="842"/>
      <c r="BT120" s="842"/>
      <c r="BU120" s="842"/>
      <c r="BV120" s="842">
        <v>1006297</v>
      </c>
      <c r="BW120" s="842"/>
      <c r="BX120" s="842"/>
      <c r="BY120" s="842"/>
      <c r="BZ120" s="842"/>
      <c r="CA120" s="842">
        <v>1262027</v>
      </c>
      <c r="CB120" s="842"/>
      <c r="CC120" s="842"/>
      <c r="CD120" s="842"/>
      <c r="CE120" s="842"/>
      <c r="CF120" s="866">
        <v>28.6</v>
      </c>
      <c r="CG120" s="867"/>
      <c r="CH120" s="867"/>
      <c r="CI120" s="867"/>
      <c r="CJ120" s="867"/>
      <c r="CK120" s="868" t="s">
        <v>479</v>
      </c>
      <c r="CL120" s="852"/>
      <c r="CM120" s="852"/>
      <c r="CN120" s="852"/>
      <c r="CO120" s="853"/>
      <c r="CP120" s="872" t="s">
        <v>417</v>
      </c>
      <c r="CQ120" s="873"/>
      <c r="CR120" s="873"/>
      <c r="CS120" s="873"/>
      <c r="CT120" s="873"/>
      <c r="CU120" s="873"/>
      <c r="CV120" s="873"/>
      <c r="CW120" s="873"/>
      <c r="CX120" s="873"/>
      <c r="CY120" s="873"/>
      <c r="CZ120" s="873"/>
      <c r="DA120" s="873"/>
      <c r="DB120" s="873"/>
      <c r="DC120" s="873"/>
      <c r="DD120" s="873"/>
      <c r="DE120" s="873"/>
      <c r="DF120" s="874"/>
      <c r="DG120" s="861">
        <v>2314513</v>
      </c>
      <c r="DH120" s="842"/>
      <c r="DI120" s="842"/>
      <c r="DJ120" s="842"/>
      <c r="DK120" s="842"/>
      <c r="DL120" s="842">
        <v>2062190</v>
      </c>
      <c r="DM120" s="842"/>
      <c r="DN120" s="842"/>
      <c r="DO120" s="842"/>
      <c r="DP120" s="842"/>
      <c r="DQ120" s="842">
        <v>1818399</v>
      </c>
      <c r="DR120" s="842"/>
      <c r="DS120" s="842"/>
      <c r="DT120" s="842"/>
      <c r="DU120" s="842"/>
      <c r="DV120" s="843">
        <v>41.1</v>
      </c>
      <c r="DW120" s="843"/>
      <c r="DX120" s="843"/>
      <c r="DY120" s="843"/>
      <c r="DZ120" s="844"/>
    </row>
    <row r="121" spans="1:130" s="230" customFormat="1" ht="26.25" customHeight="1" x14ac:dyDescent="0.15">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420</v>
      </c>
      <c r="AB121" s="780"/>
      <c r="AC121" s="780"/>
      <c r="AD121" s="780"/>
      <c r="AE121" s="781"/>
      <c r="AF121" s="782" t="s">
        <v>132</v>
      </c>
      <c r="AG121" s="780"/>
      <c r="AH121" s="780"/>
      <c r="AI121" s="780"/>
      <c r="AJ121" s="781"/>
      <c r="AK121" s="782" t="s">
        <v>420</v>
      </c>
      <c r="AL121" s="780"/>
      <c r="AM121" s="780"/>
      <c r="AN121" s="780"/>
      <c r="AO121" s="781"/>
      <c r="AP121" s="824" t="s">
        <v>481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15083</v>
      </c>
      <c r="BR121" s="817"/>
      <c r="BS121" s="817"/>
      <c r="BT121" s="817"/>
      <c r="BU121" s="817"/>
      <c r="BV121" s="817">
        <v>10287</v>
      </c>
      <c r="BW121" s="817"/>
      <c r="BX121" s="817"/>
      <c r="BY121" s="817"/>
      <c r="BZ121" s="817"/>
      <c r="CA121" s="817">
        <v>10305</v>
      </c>
      <c r="CB121" s="817"/>
      <c r="CC121" s="817"/>
      <c r="CD121" s="817"/>
      <c r="CE121" s="817"/>
      <c r="CF121" s="875">
        <v>0.2</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203951</v>
      </c>
      <c r="DH121" s="817"/>
      <c r="DI121" s="817"/>
      <c r="DJ121" s="817"/>
      <c r="DK121" s="817"/>
      <c r="DL121" s="817">
        <v>188342</v>
      </c>
      <c r="DM121" s="817"/>
      <c r="DN121" s="817"/>
      <c r="DO121" s="817"/>
      <c r="DP121" s="817"/>
      <c r="DQ121" s="817">
        <v>172423</v>
      </c>
      <c r="DR121" s="817"/>
      <c r="DS121" s="817"/>
      <c r="DT121" s="817"/>
      <c r="DU121" s="817"/>
      <c r="DV121" s="794">
        <v>3.9</v>
      </c>
      <c r="DW121" s="794"/>
      <c r="DX121" s="794"/>
      <c r="DY121" s="794"/>
      <c r="DZ121" s="795"/>
    </row>
    <row r="122" spans="1:130" s="230" customFormat="1" ht="26.25" customHeight="1" x14ac:dyDescent="0.15">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420</v>
      </c>
      <c r="AG122" s="780"/>
      <c r="AH122" s="780"/>
      <c r="AI122" s="780"/>
      <c r="AJ122" s="781"/>
      <c r="AK122" s="782" t="s">
        <v>420</v>
      </c>
      <c r="AL122" s="780"/>
      <c r="AM122" s="780"/>
      <c r="AN122" s="780"/>
      <c r="AO122" s="781"/>
      <c r="AP122" s="824" t="s">
        <v>420</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8206869</v>
      </c>
      <c r="BR122" s="845"/>
      <c r="BS122" s="845"/>
      <c r="BT122" s="845"/>
      <c r="BU122" s="845"/>
      <c r="BV122" s="845">
        <v>7808056</v>
      </c>
      <c r="BW122" s="845"/>
      <c r="BX122" s="845"/>
      <c r="BY122" s="845"/>
      <c r="BZ122" s="845"/>
      <c r="CA122" s="845">
        <v>7391096</v>
      </c>
      <c r="CB122" s="845"/>
      <c r="CC122" s="845"/>
      <c r="CD122" s="845"/>
      <c r="CE122" s="845"/>
      <c r="CF122" s="846">
        <v>167.2</v>
      </c>
      <c r="CG122" s="847"/>
      <c r="CH122" s="847"/>
      <c r="CI122" s="847"/>
      <c r="CJ122" s="847"/>
      <c r="CK122" s="869"/>
      <c r="CL122" s="855"/>
      <c r="CM122" s="855"/>
      <c r="CN122" s="855"/>
      <c r="CO122" s="856"/>
      <c r="CP122" s="835" t="s">
        <v>415</v>
      </c>
      <c r="CQ122" s="836"/>
      <c r="CR122" s="836"/>
      <c r="CS122" s="836"/>
      <c r="CT122" s="836"/>
      <c r="CU122" s="836"/>
      <c r="CV122" s="836"/>
      <c r="CW122" s="836"/>
      <c r="CX122" s="836"/>
      <c r="CY122" s="836"/>
      <c r="CZ122" s="836"/>
      <c r="DA122" s="836"/>
      <c r="DB122" s="836"/>
      <c r="DC122" s="836"/>
      <c r="DD122" s="836"/>
      <c r="DE122" s="836"/>
      <c r="DF122" s="837"/>
      <c r="DG122" s="816">
        <v>167651</v>
      </c>
      <c r="DH122" s="817"/>
      <c r="DI122" s="817"/>
      <c r="DJ122" s="817"/>
      <c r="DK122" s="817"/>
      <c r="DL122" s="817">
        <v>176002</v>
      </c>
      <c r="DM122" s="817"/>
      <c r="DN122" s="817"/>
      <c r="DO122" s="817"/>
      <c r="DP122" s="817"/>
      <c r="DQ122" s="817">
        <v>167375</v>
      </c>
      <c r="DR122" s="817"/>
      <c r="DS122" s="817"/>
      <c r="DT122" s="817"/>
      <c r="DU122" s="817"/>
      <c r="DV122" s="794">
        <v>3.8</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420</v>
      </c>
      <c r="AB123" s="780"/>
      <c r="AC123" s="780"/>
      <c r="AD123" s="780"/>
      <c r="AE123" s="781"/>
      <c r="AF123" s="782" t="s">
        <v>132</v>
      </c>
      <c r="AG123" s="780"/>
      <c r="AH123" s="780"/>
      <c r="AI123" s="780"/>
      <c r="AJ123" s="781"/>
      <c r="AK123" s="782" t="s">
        <v>420</v>
      </c>
      <c r="AL123" s="780"/>
      <c r="AM123" s="780"/>
      <c r="AN123" s="780"/>
      <c r="AO123" s="781"/>
      <c r="AP123" s="824" t="s">
        <v>132</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485</v>
      </c>
      <c r="BP123" s="878"/>
      <c r="BQ123" s="832">
        <v>9076499</v>
      </c>
      <c r="BR123" s="833"/>
      <c r="BS123" s="833"/>
      <c r="BT123" s="833"/>
      <c r="BU123" s="833"/>
      <c r="BV123" s="833">
        <v>8824640</v>
      </c>
      <c r="BW123" s="833"/>
      <c r="BX123" s="833"/>
      <c r="BY123" s="833"/>
      <c r="BZ123" s="833"/>
      <c r="CA123" s="833">
        <v>8663428</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420</v>
      </c>
      <c r="AL124" s="780"/>
      <c r="AM124" s="780"/>
      <c r="AN124" s="780"/>
      <c r="AO124" s="781"/>
      <c r="AP124" s="824" t="s">
        <v>132</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222.8</v>
      </c>
      <c r="BR124" s="831"/>
      <c r="BS124" s="831"/>
      <c r="BT124" s="831"/>
      <c r="BU124" s="831"/>
      <c r="BV124" s="831">
        <v>183.3</v>
      </c>
      <c r="BW124" s="831"/>
      <c r="BX124" s="831"/>
      <c r="BY124" s="831"/>
      <c r="BZ124" s="831"/>
      <c r="CA124" s="831">
        <v>156.69999999999999</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420</v>
      </c>
      <c r="DM124" s="764"/>
      <c r="DN124" s="764"/>
      <c r="DO124" s="764"/>
      <c r="DP124" s="765"/>
      <c r="DQ124" s="766" t="s">
        <v>132</v>
      </c>
      <c r="DR124" s="764"/>
      <c r="DS124" s="764"/>
      <c r="DT124" s="764"/>
      <c r="DU124" s="765"/>
      <c r="DV124" s="848" t="s">
        <v>132</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420</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420</v>
      </c>
      <c r="DH125" s="842"/>
      <c r="DI125" s="842"/>
      <c r="DJ125" s="842"/>
      <c r="DK125" s="842"/>
      <c r="DL125" s="842" t="s">
        <v>420</v>
      </c>
      <c r="DM125" s="842"/>
      <c r="DN125" s="842"/>
      <c r="DO125" s="842"/>
      <c r="DP125" s="842"/>
      <c r="DQ125" s="842" t="s">
        <v>420</v>
      </c>
      <c r="DR125" s="842"/>
      <c r="DS125" s="842"/>
      <c r="DT125" s="842"/>
      <c r="DU125" s="842"/>
      <c r="DV125" s="843" t="s">
        <v>132</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420</v>
      </c>
      <c r="AG126" s="780"/>
      <c r="AH126" s="780"/>
      <c r="AI126" s="780"/>
      <c r="AJ126" s="781"/>
      <c r="AK126" s="782" t="s">
        <v>132</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420</v>
      </c>
      <c r="DH126" s="817"/>
      <c r="DI126" s="817"/>
      <c r="DJ126" s="817"/>
      <c r="DK126" s="817"/>
      <c r="DL126" s="817" t="s">
        <v>132</v>
      </c>
      <c r="DM126" s="817"/>
      <c r="DN126" s="817"/>
      <c r="DO126" s="817"/>
      <c r="DP126" s="817"/>
      <c r="DQ126" s="817" t="s">
        <v>132</v>
      </c>
      <c r="DR126" s="817"/>
      <c r="DS126" s="817"/>
      <c r="DT126" s="817"/>
      <c r="DU126" s="817"/>
      <c r="DV126" s="794" t="s">
        <v>481</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420</v>
      </c>
      <c r="AL127" s="780"/>
      <c r="AM127" s="780"/>
      <c r="AN127" s="780"/>
      <c r="AO127" s="781"/>
      <c r="AP127" s="824" t="s">
        <v>420</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420</v>
      </c>
      <c r="DR127" s="817"/>
      <c r="DS127" s="817"/>
      <c r="DT127" s="817"/>
      <c r="DU127" s="817"/>
      <c r="DV127" s="794" t="s">
        <v>132</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2290</v>
      </c>
      <c r="AB128" s="801"/>
      <c r="AC128" s="801"/>
      <c r="AD128" s="801"/>
      <c r="AE128" s="802"/>
      <c r="AF128" s="803">
        <v>2290</v>
      </c>
      <c r="AG128" s="801"/>
      <c r="AH128" s="801"/>
      <c r="AI128" s="801"/>
      <c r="AJ128" s="802"/>
      <c r="AK128" s="803">
        <v>785</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132</v>
      </c>
      <c r="BG128" s="787"/>
      <c r="BH128" s="787"/>
      <c r="BI128" s="787"/>
      <c r="BJ128" s="787"/>
      <c r="BK128" s="787"/>
      <c r="BL128" s="810"/>
      <c r="BM128" s="786">
        <v>14.97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132</v>
      </c>
      <c r="DH128" s="791"/>
      <c r="DI128" s="791"/>
      <c r="DJ128" s="791"/>
      <c r="DK128" s="791"/>
      <c r="DL128" s="791" t="s">
        <v>420</v>
      </c>
      <c r="DM128" s="791"/>
      <c r="DN128" s="791"/>
      <c r="DO128" s="791"/>
      <c r="DP128" s="791"/>
      <c r="DQ128" s="791" t="s">
        <v>481</v>
      </c>
      <c r="DR128" s="791"/>
      <c r="DS128" s="791"/>
      <c r="DT128" s="791"/>
      <c r="DU128" s="791"/>
      <c r="DV128" s="792" t="s">
        <v>132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4797260</v>
      </c>
      <c r="AB129" s="780"/>
      <c r="AC129" s="780"/>
      <c r="AD129" s="780"/>
      <c r="AE129" s="781"/>
      <c r="AF129" s="782">
        <v>5065106</v>
      </c>
      <c r="AG129" s="780"/>
      <c r="AH129" s="780"/>
      <c r="AI129" s="780"/>
      <c r="AJ129" s="781"/>
      <c r="AK129" s="782">
        <v>5039936</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420</v>
      </c>
      <c r="BG129" s="771"/>
      <c r="BH129" s="771"/>
      <c r="BI129" s="771"/>
      <c r="BJ129" s="771"/>
      <c r="BK129" s="771"/>
      <c r="BL129" s="772"/>
      <c r="BM129" s="770">
        <v>19.97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600403</v>
      </c>
      <c r="AB130" s="780"/>
      <c r="AC130" s="780"/>
      <c r="AD130" s="780"/>
      <c r="AE130" s="781"/>
      <c r="AF130" s="782">
        <v>598335</v>
      </c>
      <c r="AG130" s="780"/>
      <c r="AH130" s="780"/>
      <c r="AI130" s="780"/>
      <c r="AJ130" s="781"/>
      <c r="AK130" s="782">
        <v>619720</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14.4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4196857</v>
      </c>
      <c r="AB131" s="764"/>
      <c r="AC131" s="764"/>
      <c r="AD131" s="764"/>
      <c r="AE131" s="765"/>
      <c r="AF131" s="766">
        <v>4466771</v>
      </c>
      <c r="AG131" s="764"/>
      <c r="AH131" s="764"/>
      <c r="AI131" s="764"/>
      <c r="AJ131" s="765"/>
      <c r="AK131" s="766">
        <v>4420216</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v>156.69999999999999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16.206985370000002</v>
      </c>
      <c r="AB132" s="745"/>
      <c r="AC132" s="745"/>
      <c r="AD132" s="745"/>
      <c r="AE132" s="746"/>
      <c r="AF132" s="747">
        <v>14.945785219999999</v>
      </c>
      <c r="AG132" s="745"/>
      <c r="AH132" s="745"/>
      <c r="AI132" s="745"/>
      <c r="AJ132" s="746"/>
      <c r="AK132" s="747">
        <v>12.322452119999999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16.7</v>
      </c>
      <c r="AB133" s="724"/>
      <c r="AC133" s="724"/>
      <c r="AD133" s="724"/>
      <c r="AE133" s="725"/>
      <c r="AF133" s="723">
        <v>16</v>
      </c>
      <c r="AG133" s="724"/>
      <c r="AH133" s="724"/>
      <c r="AI133" s="724"/>
      <c r="AJ133" s="725"/>
      <c r="AK133" s="723">
        <v>14.4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oeu2PDFkELjlk60096bImdVNTH33RbceuBsDoxtw0amg4lDX8jnBkI62NgCzVUph6jX2klwW8MBiMwdrZduAg==" saltValue="TVxWIgL8u/PcSF5pu8YoL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0964-5816-474A-BE78-03C98C72A76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0HKC3LnVcIfhDQZjvj6+m5b99/pj0kroBrJPDswf9/osKA8em72cU9ZWDBiTk/CuDlOYJh0OlXtS0sdvI71Vw==" saltValue="3sgHK2skT4ZJXi/7j373R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bD/zDIg2+rqQ8Ii95s1GtpFQCi8hD0GgVykMWIHMmYiBin3fgCfKg4g89jX+VFO9cTAidU31bzc1kyxP3VeTQ==" saltValue="kyMm3QkjYO4j927ds1kC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1760496</v>
      </c>
      <c r="AP9" s="281">
        <v>95503</v>
      </c>
      <c r="AQ9" s="282">
        <v>91991</v>
      </c>
      <c r="AR9" s="283">
        <v>3.8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199460</v>
      </c>
      <c r="AP10" s="284">
        <v>10820</v>
      </c>
      <c r="AQ10" s="285">
        <v>12405</v>
      </c>
      <c r="AR10" s="286">
        <v>-12.8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v>20610</v>
      </c>
      <c r="AP11" s="284">
        <v>1118</v>
      </c>
      <c r="AQ11" s="285">
        <v>395</v>
      </c>
      <c r="AR11" s="286">
        <v>183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523</v>
      </c>
      <c r="AP12" s="284" t="s">
        <v>523</v>
      </c>
      <c r="AQ12" s="285">
        <v>19</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51948</v>
      </c>
      <c r="AP13" s="284">
        <v>2818</v>
      </c>
      <c r="AQ13" s="285">
        <v>3751</v>
      </c>
      <c r="AR13" s="286">
        <v>-24.9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493</v>
      </c>
      <c r="AP14" s="284">
        <v>27</v>
      </c>
      <c r="AQ14" s="285">
        <v>1672</v>
      </c>
      <c r="AR14" s="286">
        <v>-98.4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-143366</v>
      </c>
      <c r="AP15" s="284">
        <v>-7777</v>
      </c>
      <c r="AQ15" s="285">
        <v>-6358</v>
      </c>
      <c r="AR15" s="286">
        <v>22.3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1889641</v>
      </c>
      <c r="AP16" s="284">
        <v>102508</v>
      </c>
      <c r="AQ16" s="285">
        <v>103876</v>
      </c>
      <c r="AR16" s="286">
        <v>-1.3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9.2799999999999994</v>
      </c>
      <c r="AP21" s="298">
        <v>9.2899999999999991</v>
      </c>
      <c r="AQ21" s="299">
        <v>-0.01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93.4</v>
      </c>
      <c r="AP22" s="303">
        <v>96.9</v>
      </c>
      <c r="AQ22" s="304">
        <v>-3.5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992530</v>
      </c>
      <c r="AP32" s="312">
        <v>53842</v>
      </c>
      <c r="AQ32" s="313">
        <v>51927</v>
      </c>
      <c r="AR32" s="314">
        <v>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157330</v>
      </c>
      <c r="AP35" s="312">
        <v>8535</v>
      </c>
      <c r="AQ35" s="313">
        <v>15337</v>
      </c>
      <c r="AR35" s="314">
        <v>-44.4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15324</v>
      </c>
      <c r="AP36" s="312">
        <v>831</v>
      </c>
      <c r="AQ36" s="313">
        <v>2347</v>
      </c>
      <c r="AR36" s="314">
        <v>-64.599999999999994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523</v>
      </c>
      <c r="AP37" s="312" t="s">
        <v>523</v>
      </c>
      <c r="AQ37" s="313">
        <v>463</v>
      </c>
      <c r="AR37" s="314" t="s">
        <v>523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523</v>
      </c>
      <c r="AP38" s="315" t="s">
        <v>523</v>
      </c>
      <c r="AQ38" s="316">
        <v>1</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-785</v>
      </c>
      <c r="AP39" s="312">
        <v>-43</v>
      </c>
      <c r="AQ39" s="313">
        <v>-3326</v>
      </c>
      <c r="AR39" s="314">
        <v>-98.7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-619720</v>
      </c>
      <c r="AP40" s="312">
        <v>-33618</v>
      </c>
      <c r="AQ40" s="313">
        <v>-45680</v>
      </c>
      <c r="AR40" s="314">
        <v>-26.4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544679</v>
      </c>
      <c r="AP41" s="312">
        <v>29548</v>
      </c>
      <c r="AQ41" s="313">
        <v>21069</v>
      </c>
      <c r="AR41" s="314">
        <v>40.200000000000003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2737606</v>
      </c>
      <c r="AN51" s="334">
        <v>144931</v>
      </c>
      <c r="AO51" s="335">
        <v>302.7</v>
      </c>
      <c r="AP51" s="336">
        <v>73475</v>
      </c>
      <c r="AQ51" s="337">
        <v>9.1</v>
      </c>
      <c r="AR51" s="338">
        <v>293.60000000000002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1612472</v>
      </c>
      <c r="AN52" s="342">
        <v>85366</v>
      </c>
      <c r="AO52" s="343">
        <v>334.9</v>
      </c>
      <c r="AP52" s="344">
        <v>43072</v>
      </c>
      <c r="AQ52" s="345">
        <v>31.1</v>
      </c>
      <c r="AR52" s="346">
        <v>303.8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1928510</v>
      </c>
      <c r="AN53" s="334">
        <v>102608</v>
      </c>
      <c r="AO53" s="335">
        <v>-29.2</v>
      </c>
      <c r="AP53" s="336">
        <v>87464</v>
      </c>
      <c r="AQ53" s="337">
        <v>19</v>
      </c>
      <c r="AR53" s="338">
        <v>-48.2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549069</v>
      </c>
      <c r="AN54" s="342">
        <v>29214</v>
      </c>
      <c r="AO54" s="343">
        <v>-65.8</v>
      </c>
      <c r="AP54" s="344">
        <v>47479</v>
      </c>
      <c r="AQ54" s="345">
        <v>10.199999999999999</v>
      </c>
      <c r="AR54" s="346">
        <v>-76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665718</v>
      </c>
      <c r="AN55" s="334">
        <v>35653</v>
      </c>
      <c r="AO55" s="335">
        <v>-65.3</v>
      </c>
      <c r="AP55" s="336">
        <v>96248</v>
      </c>
      <c r="AQ55" s="337">
        <v>10</v>
      </c>
      <c r="AR55" s="338">
        <v>-75.3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367626</v>
      </c>
      <c r="AN56" s="342">
        <v>19689</v>
      </c>
      <c r="AO56" s="343">
        <v>-32.6</v>
      </c>
      <c r="AP56" s="344">
        <v>55768</v>
      </c>
      <c r="AQ56" s="345">
        <v>17.5</v>
      </c>
      <c r="AR56" s="346">
        <v>-50.1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384875</v>
      </c>
      <c r="AN57" s="334">
        <v>20712</v>
      </c>
      <c r="AO57" s="335">
        <v>-41.9</v>
      </c>
      <c r="AP57" s="336">
        <v>76413</v>
      </c>
      <c r="AQ57" s="337">
        <v>-20.6</v>
      </c>
      <c r="AR57" s="338">
        <v>-21.3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254786</v>
      </c>
      <c r="AN58" s="342">
        <v>13711</v>
      </c>
      <c r="AO58" s="343">
        <v>-30.4</v>
      </c>
      <c r="AP58" s="344">
        <v>39658</v>
      </c>
      <c r="AQ58" s="345">
        <v>-28.9</v>
      </c>
      <c r="AR58" s="346">
        <v>-1.5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206092</v>
      </c>
      <c r="AN59" s="334">
        <v>11180</v>
      </c>
      <c r="AO59" s="335">
        <v>-46</v>
      </c>
      <c r="AP59" s="336">
        <v>66481</v>
      </c>
      <c r="AQ59" s="337">
        <v>-13</v>
      </c>
      <c r="AR59" s="338">
        <v>-33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123626</v>
      </c>
      <c r="AN60" s="342">
        <v>6706</v>
      </c>
      <c r="AO60" s="343">
        <v>-51.1</v>
      </c>
      <c r="AP60" s="344">
        <v>36120</v>
      </c>
      <c r="AQ60" s="345">
        <v>-8.9</v>
      </c>
      <c r="AR60" s="346">
        <v>-42.2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1184560</v>
      </c>
      <c r="AN61" s="349">
        <v>63017</v>
      </c>
      <c r="AO61" s="350">
        <v>24.1</v>
      </c>
      <c r="AP61" s="351">
        <v>80016</v>
      </c>
      <c r="AQ61" s="352">
        <v>0.9</v>
      </c>
      <c r="AR61" s="338">
        <v>23.2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581516</v>
      </c>
      <c r="AN62" s="342">
        <v>30937</v>
      </c>
      <c r="AO62" s="343">
        <v>31</v>
      </c>
      <c r="AP62" s="344">
        <v>44419</v>
      </c>
      <c r="AQ62" s="345">
        <v>4.2</v>
      </c>
      <c r="AR62" s="346">
        <v>26.8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J/ijvkDF6+RHG1VBrQMaPx+z6G1sH8W+MCnqr2aUj6QxvOqukLF1saMQW2w99r3tZOyyx9upcKlErXE4wdHGA==" saltValue="zOEGCcodhMJUde6/9T7a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1" spans="125:125" ht="13.5" hidden="1" customHeight="1" x14ac:dyDescent="0.15">
      <c r="DU121" s="259"/>
    </row>
  </sheetData>
  <sheetProtection algorithmName="SHA-512" hashValue="GYFZB2BHmXxIiv20UMIubMAhjy8+0FIdVukJawv3LCpuC5QLu+IndqCbTG+FWQl/qfzWq+6pLga+Iq+8HsyBaA==" saltValue="zVt1R1q8L6jVl4a2CaCZ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aRG6dGbZaCDYR1tWSHhEXdksOfzQlQYvPSAb7bHAiy4oFnPKVCvXeAhljYINCKodgAhYVWcexPq/gS8D652BXg==" saltValue="PpwYRg/Y6uB9gJJLzw40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2.04</v>
      </c>
      <c r="G47" s="12">
        <v>3.14</v>
      </c>
      <c r="H47" s="12">
        <v>2.98</v>
      </c>
      <c r="I47" s="12">
        <v>5.04</v>
      </c>
      <c r="J47" s="13">
        <v>10.220000000000001</v>
      </c>
    </row>
    <row r="48" spans="2:10" ht="57.75" customHeight="1" x14ac:dyDescent="0.15">
      <c r="B48" s="14"/>
      <c r="C48" s="1141" t="s">
        <v>4</v>
      </c>
      <c r="D48" s="1141"/>
      <c r="E48" s="1142"/>
      <c r="F48" s="15">
        <v>1.63</v>
      </c>
      <c r="G48" s="16">
        <v>3.74</v>
      </c>
      <c r="H48" s="16">
        <v>4.51</v>
      </c>
      <c r="I48" s="16">
        <v>8.14</v>
      </c>
      <c r="J48" s="17">
        <v>7.47</v>
      </c>
    </row>
    <row r="49" spans="2:10" ht="57.75" customHeight="1" thickBot="1" x14ac:dyDescent="0.2">
      <c r="B49" s="18"/>
      <c r="C49" s="1143" t="s">
        <v>5</v>
      </c>
      <c r="D49" s="1143"/>
      <c r="E49" s="1144"/>
      <c r="F49" s="19" t="s">
        <v>569</v>
      </c>
      <c r="G49" s="20">
        <v>3.2</v>
      </c>
      <c r="H49" s="20">
        <v>0.95</v>
      </c>
      <c r="I49" s="20">
        <v>11.8</v>
      </c>
      <c r="J49" s="21">
        <v>5.99</v>
      </c>
    </row>
    <row r="50" spans="2:10" x14ac:dyDescent="0.15"/>
  </sheetData>
  <sheetProtection algorithmName="SHA-512" hashValue="FrFo8Ib+4cBrOb4PiSqi+TGXAqJMdbtjbJzgEvTWAltXYcXCBFJYj0z12OuSir/hojfLazBmDScI5Lm0MsT4+Q==" saltValue="sHowMsH2MU1arHFz8dkr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2024-03-08T01:53:34Z</cp:lastPrinted>
  <dcterms:created xsi:type="dcterms:W3CDTF">2024-02-05T02:27:43Z</dcterms:created>
  <dcterms:modified xsi:type="dcterms:W3CDTF">2024-03-18T05:53:47Z</dcterms:modified>
  <cp:category/>
</cp:coreProperties>
</file>