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園芸特産係●●\R7-2025\020 野菜振興\01_イチゴ\○R7イチゴGFP大規模輸出産地生産基盤強化プロジェクト\04 交付要綱改定\"/>
    </mc:Choice>
  </mc:AlternateContent>
  <xr:revisionPtr revIDLastSave="0" documentId="13_ncr:1_{1708C8FF-A0E5-4243-B658-966BC2836C4D}" xr6:coauthVersionLast="47" xr6:coauthVersionMax="47" xr10:uidLastSave="{00000000-0000-0000-0000-000000000000}"/>
  <bookViews>
    <workbookView xWindow="-120" yWindow="-120" windowWidth="29040" windowHeight="15840" xr2:uid="{EACFEE54-D263-4BBA-94E4-045C33142023}"/>
  </bookViews>
  <sheets>
    <sheet name="【別記様式A】自動転記" sheetId="16" r:id="rId1"/>
    <sheet name="【別記様式C】団体集計用" sheetId="6" r:id="rId2"/>
    <sheet name="生産者 (1)" sheetId="8" r:id="rId3"/>
    <sheet name="生産者 (2)" sheetId="9" r:id="rId4"/>
    <sheet name="生産者 (3)" sheetId="10" r:id="rId5"/>
    <sheet name="生産者 (4)" sheetId="11" r:id="rId6"/>
    <sheet name="生産者 (5)" sheetId="12" r:id="rId7"/>
    <sheet name="生産者 (6)" sheetId="13" r:id="rId8"/>
    <sheet name="生産者 (7)" sheetId="14" r:id="rId9"/>
    <sheet name="生産者 (8)" sheetId="15" r:id="rId10"/>
  </sheets>
  <definedNames>
    <definedName name="_Hlk164758814" localSheetId="1">【別記様式C】団体集計用!$G$24</definedName>
    <definedName name="_Hlk164758814" localSheetId="2">'生産者 (1)'!$G$24</definedName>
    <definedName name="_Hlk164758814" localSheetId="3">'生産者 (2)'!$G$24</definedName>
    <definedName name="_Hlk164758814" localSheetId="4">'生産者 (3)'!$G$24</definedName>
    <definedName name="_Hlk164758814" localSheetId="5">'生産者 (4)'!$G$24</definedName>
    <definedName name="_Hlk164758814" localSheetId="6">'生産者 (5)'!$G$24</definedName>
    <definedName name="_Hlk164758814" localSheetId="7">'生産者 (6)'!$G$24</definedName>
    <definedName name="_Hlk164758814" localSheetId="8">'生産者 (7)'!$G$24</definedName>
    <definedName name="_Hlk164758814" localSheetId="9">'生産者 (8)'!$G$24</definedName>
    <definedName name="_xlnm.Print_Area" localSheetId="0">【別記様式A】自動転記!$A$1:$BX$85</definedName>
    <definedName name="_xlnm.Print_Area" localSheetId="1">【別記様式C】団体集計用!$A$1:$BD$79</definedName>
    <definedName name="_xlnm.Print_Area" localSheetId="2">'生産者 (1)'!$A$1:$BD$69</definedName>
    <definedName name="_xlnm.Print_Area" localSheetId="3">'生産者 (2)'!$A$1:$BD$69</definedName>
    <definedName name="_xlnm.Print_Area" localSheetId="4">'生産者 (3)'!$A$1:$BD$69</definedName>
    <definedName name="_xlnm.Print_Area" localSheetId="5">'生産者 (4)'!$A$1:$BD$69</definedName>
    <definedName name="_xlnm.Print_Area" localSheetId="6">'生産者 (5)'!$A$1:$BD$69</definedName>
    <definedName name="_xlnm.Print_Area" localSheetId="7">'生産者 (6)'!$A$1:$BD$69</definedName>
    <definedName name="_xlnm.Print_Area" localSheetId="8">'生産者 (7)'!$A$1:$BD$69</definedName>
    <definedName name="_xlnm.Print_Area" localSheetId="9">'生産者 (8)'!$A$1:$BD$69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16" l="1"/>
  <c r="S70" i="16"/>
  <c r="S71" i="16"/>
  <c r="V73" i="6"/>
  <c r="Q73" i="6"/>
  <c r="L73" i="6"/>
  <c r="G73" i="6"/>
  <c r="AV11" i="6"/>
  <c r="AJ28" i="16"/>
  <c r="AJ36" i="16" s="1"/>
  <c r="AG49" i="14"/>
  <c r="AG49" i="13"/>
  <c r="AG49" i="12"/>
  <c r="AG49" i="11"/>
  <c r="AG49" i="10"/>
  <c r="AG49" i="9"/>
  <c r="AG49" i="8"/>
  <c r="AG49" i="15"/>
  <c r="U42" i="15"/>
  <c r="V38" i="15"/>
  <c r="AG38" i="15" s="1"/>
  <c r="U42" i="14"/>
  <c r="V38" i="14"/>
  <c r="AG38" i="14" s="1"/>
  <c r="U42" i="13"/>
  <c r="V38" i="13"/>
  <c r="AG38" i="13" s="1"/>
  <c r="U42" i="12"/>
  <c r="V38" i="12"/>
  <c r="AG38" i="12" s="1"/>
  <c r="U42" i="11"/>
  <c r="V38" i="11"/>
  <c r="AG38" i="11" s="1"/>
  <c r="U42" i="10"/>
  <c r="V38" i="10"/>
  <c r="AG38" i="10" s="1"/>
  <c r="U42" i="9"/>
  <c r="V38" i="9"/>
  <c r="AG38" i="9" s="1"/>
  <c r="V38" i="8"/>
  <c r="AG38" i="8" s="1"/>
  <c r="U42" i="8"/>
  <c r="AZ30" i="15"/>
  <c r="AZ29" i="15"/>
  <c r="AZ27" i="15"/>
  <c r="AZ25" i="15"/>
  <c r="AZ24" i="15"/>
  <c r="AZ19" i="15"/>
  <c r="AZ11" i="15"/>
  <c r="AZ32" i="15" s="1"/>
  <c r="AZ30" i="14"/>
  <c r="AZ29" i="14"/>
  <c r="AZ27" i="14"/>
  <c r="AZ25" i="14"/>
  <c r="AZ24" i="14"/>
  <c r="AZ19" i="14"/>
  <c r="AZ11" i="14"/>
  <c r="AZ32" i="14" s="1"/>
  <c r="AZ30" i="13"/>
  <c r="AZ29" i="13"/>
  <c r="AZ27" i="13"/>
  <c r="AZ25" i="13"/>
  <c r="AZ24" i="13"/>
  <c r="AZ19" i="13"/>
  <c r="AZ11" i="13"/>
  <c r="AZ32" i="13" s="1"/>
  <c r="AZ30" i="12"/>
  <c r="AZ29" i="12"/>
  <c r="AZ27" i="12"/>
  <c r="AZ25" i="12"/>
  <c r="AZ24" i="12"/>
  <c r="AZ19" i="12"/>
  <c r="AZ11" i="12"/>
  <c r="AZ32" i="12" s="1"/>
  <c r="AZ30" i="11"/>
  <c r="AZ29" i="11"/>
  <c r="AZ27" i="11"/>
  <c r="AZ25" i="11"/>
  <c r="AZ24" i="11"/>
  <c r="AZ19" i="11"/>
  <c r="AZ11" i="11"/>
  <c r="AZ32" i="11" s="1"/>
  <c r="AZ30" i="10"/>
  <c r="AZ29" i="10"/>
  <c r="AZ27" i="10"/>
  <c r="AZ25" i="10"/>
  <c r="AZ24" i="10"/>
  <c r="AZ19" i="10"/>
  <c r="AZ11" i="10"/>
  <c r="AZ32" i="10" s="1"/>
  <c r="AZ30" i="9"/>
  <c r="AZ29" i="9"/>
  <c r="AZ27" i="9"/>
  <c r="AZ32" i="9" s="1"/>
  <c r="AZ25" i="9"/>
  <c r="AZ24" i="9"/>
  <c r="AZ19" i="9"/>
  <c r="AZ11" i="9"/>
  <c r="AG56" i="15"/>
  <c r="AC56" i="15"/>
  <c r="AG54" i="15"/>
  <c r="AG50" i="15"/>
  <c r="AG48" i="15"/>
  <c r="AG47" i="15"/>
  <c r="AD57" i="16" l="1"/>
  <c r="AC56" i="14"/>
  <c r="AG54" i="14"/>
  <c r="AG50" i="14"/>
  <c r="AG48" i="14"/>
  <c r="AG47" i="14"/>
  <c r="AG56" i="14" s="1"/>
  <c r="AD56" i="16" s="1"/>
  <c r="AC56" i="13"/>
  <c r="AG54" i="13"/>
  <c r="AG50" i="13"/>
  <c r="AG48" i="13"/>
  <c r="AG47" i="13"/>
  <c r="AG56" i="13" s="1"/>
  <c r="AD55" i="16" s="1"/>
  <c r="AC56" i="12"/>
  <c r="AG54" i="12"/>
  <c r="AG50" i="12"/>
  <c r="AG48" i="12"/>
  <c r="AG47" i="12"/>
  <c r="AG56" i="12" s="1"/>
  <c r="AD54" i="16" s="1"/>
  <c r="AC56" i="11"/>
  <c r="AG54" i="11"/>
  <c r="AG50" i="11"/>
  <c r="AG48" i="11"/>
  <c r="AG47" i="11"/>
  <c r="AG56" i="11" s="1"/>
  <c r="AD53" i="16" s="1"/>
  <c r="AC56" i="10"/>
  <c r="AG54" i="10"/>
  <c r="AG50" i="10"/>
  <c r="AG48" i="10"/>
  <c r="AG47" i="10"/>
  <c r="AG56" i="10" s="1"/>
  <c r="AD52" i="16" s="1"/>
  <c r="AC56" i="9"/>
  <c r="AG54" i="9"/>
  <c r="AG50" i="9"/>
  <c r="AG48" i="9"/>
  <c r="AG47" i="9"/>
  <c r="AG56" i="9" s="1"/>
  <c r="AD51" i="16" s="1"/>
  <c r="AG54" i="8"/>
  <c r="AG60" i="6" s="1"/>
  <c r="AG53" i="6"/>
  <c r="AC60" i="6"/>
  <c r="AC56" i="6"/>
  <c r="AC53" i="6"/>
  <c r="AC50" i="6"/>
  <c r="S56" i="6"/>
  <c r="AG50" i="8"/>
  <c r="AG56" i="6" s="1"/>
  <c r="AG48" i="8"/>
  <c r="AG47" i="8"/>
  <c r="AC47" i="6"/>
  <c r="AS19" i="15"/>
  <c r="AS22" i="15" s="1"/>
  <c r="AJ35" i="16" s="1"/>
  <c r="AS13" i="15"/>
  <c r="AS17" i="15" s="1"/>
  <c r="AD35" i="16" s="1"/>
  <c r="AS19" i="14"/>
  <c r="AS22" i="14" s="1"/>
  <c r="AJ34" i="16" s="1"/>
  <c r="AS13" i="14"/>
  <c r="AS17" i="14" s="1"/>
  <c r="AD34" i="16" s="1"/>
  <c r="AS19" i="13"/>
  <c r="AS22" i="13" s="1"/>
  <c r="AJ33" i="16" s="1"/>
  <c r="AS13" i="13"/>
  <c r="AA33" i="16" s="1"/>
  <c r="AS19" i="12"/>
  <c r="AS22" i="12" s="1"/>
  <c r="AJ32" i="16" s="1"/>
  <c r="AS13" i="12"/>
  <c r="AS17" i="12" s="1"/>
  <c r="AD32" i="16" s="1"/>
  <c r="AS19" i="11"/>
  <c r="AS22" i="11" s="1"/>
  <c r="AJ31" i="16" s="1"/>
  <c r="AS13" i="11"/>
  <c r="AA31" i="16" s="1"/>
  <c r="AS19" i="10"/>
  <c r="AS22" i="10" s="1"/>
  <c r="AS13" i="10"/>
  <c r="AS17" i="10" s="1"/>
  <c r="AS19" i="9"/>
  <c r="AS22" i="9" s="1"/>
  <c r="U42" i="6"/>
  <c r="Q42" i="6"/>
  <c r="N42" i="6"/>
  <c r="K42" i="6"/>
  <c r="AG38" i="6"/>
  <c r="AC38" i="6"/>
  <c r="V38" i="6"/>
  <c r="K38" i="6"/>
  <c r="AV32" i="15"/>
  <c r="AV32" i="14"/>
  <c r="AV32" i="13"/>
  <c r="AV32" i="12"/>
  <c r="AV32" i="11"/>
  <c r="AV32" i="10"/>
  <c r="AV32" i="9"/>
  <c r="AV32" i="8"/>
  <c r="BB28" i="16" s="1"/>
  <c r="BB36" i="16" s="1"/>
  <c r="L68" i="16" s="1"/>
  <c r="AV32" i="6"/>
  <c r="AZ30" i="6"/>
  <c r="AZ29" i="6"/>
  <c r="AZ27" i="6"/>
  <c r="AZ25" i="6"/>
  <c r="AZ24" i="6"/>
  <c r="AV29" i="6"/>
  <c r="AV30" i="6"/>
  <c r="AV27" i="6"/>
  <c r="AV25" i="6"/>
  <c r="AV24" i="6"/>
  <c r="AV23" i="6"/>
  <c r="AV19" i="6"/>
  <c r="AO31" i="6"/>
  <c r="AN31" i="6"/>
  <c r="AM31" i="6"/>
  <c r="AL31" i="6"/>
  <c r="AK31" i="6"/>
  <c r="AJ31" i="6"/>
  <c r="AI31" i="6"/>
  <c r="AH31" i="6"/>
  <c r="AG31" i="6"/>
  <c r="AF31" i="6"/>
  <c r="AE31" i="6"/>
  <c r="AD31" i="6"/>
  <c r="AC31" i="6"/>
  <c r="AB31" i="6"/>
  <c r="AO30" i="6"/>
  <c r="AN30" i="6"/>
  <c r="AM30" i="6"/>
  <c r="AL30" i="6"/>
  <c r="AK30" i="6"/>
  <c r="AJ30" i="6"/>
  <c r="AI30" i="6"/>
  <c r="AH30" i="6"/>
  <c r="AG30" i="6"/>
  <c r="AF30" i="6"/>
  <c r="AE30" i="6"/>
  <c r="AD30" i="6"/>
  <c r="AC30" i="6"/>
  <c r="AB30" i="6"/>
  <c r="AO29" i="6"/>
  <c r="AN29" i="6"/>
  <c r="AM29" i="6"/>
  <c r="AL29" i="6"/>
  <c r="AK29" i="6"/>
  <c r="AJ29" i="6"/>
  <c r="AI29" i="6"/>
  <c r="AH29" i="6"/>
  <c r="AG29" i="6"/>
  <c r="AF29" i="6"/>
  <c r="AE29" i="6"/>
  <c r="AD29" i="6"/>
  <c r="AC29" i="6"/>
  <c r="AB29" i="6"/>
  <c r="AO28" i="6"/>
  <c r="AN28" i="6"/>
  <c r="AM28" i="6"/>
  <c r="AL28" i="6"/>
  <c r="AK28" i="6"/>
  <c r="AJ28" i="6"/>
  <c r="AI28" i="6"/>
  <c r="AH28" i="6"/>
  <c r="AG28" i="6"/>
  <c r="AF28" i="6"/>
  <c r="AE28" i="6"/>
  <c r="AD28" i="6"/>
  <c r="AC28" i="6"/>
  <c r="AB28" i="6"/>
  <c r="AO27" i="6"/>
  <c r="AN27" i="6"/>
  <c r="AM27" i="6"/>
  <c r="AL27" i="6"/>
  <c r="AK27" i="6"/>
  <c r="AJ27" i="6"/>
  <c r="AI27" i="6"/>
  <c r="AH27" i="6"/>
  <c r="AG27" i="6"/>
  <c r="AF27" i="6"/>
  <c r="AE27" i="6"/>
  <c r="AD27" i="6"/>
  <c r="AC27" i="6"/>
  <c r="AB27" i="6"/>
  <c r="AO26" i="6"/>
  <c r="AN26" i="6"/>
  <c r="AM26" i="6"/>
  <c r="AL26" i="6"/>
  <c r="AK26" i="6"/>
  <c r="AJ26" i="6"/>
  <c r="AI26" i="6"/>
  <c r="AH26" i="6"/>
  <c r="AG26" i="6"/>
  <c r="AF26" i="6"/>
  <c r="AE26" i="6"/>
  <c r="AD26" i="6"/>
  <c r="AC26" i="6"/>
  <c r="AB26" i="6"/>
  <c r="AO25" i="6"/>
  <c r="AN25" i="6"/>
  <c r="AM25" i="6"/>
  <c r="AL25" i="6"/>
  <c r="AK25" i="6"/>
  <c r="AJ25" i="6"/>
  <c r="AI25" i="6"/>
  <c r="AH25" i="6"/>
  <c r="AG25" i="6"/>
  <c r="AF25" i="6"/>
  <c r="AE25" i="6"/>
  <c r="AD25" i="6"/>
  <c r="AC25" i="6"/>
  <c r="AB25" i="6"/>
  <c r="AO24" i="6"/>
  <c r="AN24" i="6"/>
  <c r="AM24" i="6"/>
  <c r="AL24" i="6"/>
  <c r="AK24" i="6"/>
  <c r="AJ24" i="6"/>
  <c r="AI24" i="6"/>
  <c r="AH24" i="6"/>
  <c r="AG24" i="6"/>
  <c r="AF24" i="6"/>
  <c r="AE24" i="6"/>
  <c r="AD24" i="6"/>
  <c r="AC24" i="6"/>
  <c r="AB24" i="6"/>
  <c r="AO23" i="6"/>
  <c r="AN23" i="6"/>
  <c r="AM23" i="6"/>
  <c r="AL23" i="6"/>
  <c r="AK23" i="6"/>
  <c r="AJ23" i="6"/>
  <c r="AI23" i="6"/>
  <c r="AH23" i="6"/>
  <c r="AG23" i="6"/>
  <c r="AF23" i="6"/>
  <c r="AE23" i="6"/>
  <c r="AD23" i="6"/>
  <c r="AC23" i="6"/>
  <c r="AB23" i="6"/>
  <c r="AO22" i="6"/>
  <c r="AN22" i="6"/>
  <c r="AM22" i="6"/>
  <c r="AL22" i="6"/>
  <c r="AK22" i="6"/>
  <c r="AJ22" i="6"/>
  <c r="AI22" i="6"/>
  <c r="AH22" i="6"/>
  <c r="AG22" i="6"/>
  <c r="AF22" i="6"/>
  <c r="AE22" i="6"/>
  <c r="AD22" i="6"/>
  <c r="AC22" i="6"/>
  <c r="AB22" i="6"/>
  <c r="AO21" i="6"/>
  <c r="AN21" i="6"/>
  <c r="AM21" i="6"/>
  <c r="AL21" i="6"/>
  <c r="AK21" i="6"/>
  <c r="AJ21" i="6"/>
  <c r="AI21" i="6"/>
  <c r="AH21" i="6"/>
  <c r="AG21" i="6"/>
  <c r="AF21" i="6"/>
  <c r="AE21" i="6"/>
  <c r="AD21" i="6"/>
  <c r="AC21" i="6"/>
  <c r="AB21" i="6"/>
  <c r="AO20" i="6"/>
  <c r="AN20" i="6"/>
  <c r="AM20" i="6"/>
  <c r="AL20" i="6"/>
  <c r="AK20" i="6"/>
  <c r="AJ20" i="6"/>
  <c r="AI20" i="6"/>
  <c r="AH20" i="6"/>
  <c r="AG20" i="6"/>
  <c r="AF20" i="6"/>
  <c r="AE20" i="6"/>
  <c r="AD20" i="6"/>
  <c r="AC20" i="6"/>
  <c r="AB20" i="6"/>
  <c r="AO19" i="6"/>
  <c r="AN19" i="6"/>
  <c r="AM19" i="6"/>
  <c r="AL19" i="6"/>
  <c r="AK19" i="6"/>
  <c r="AJ19" i="6"/>
  <c r="AI19" i="6"/>
  <c r="AH19" i="6"/>
  <c r="AG19" i="6"/>
  <c r="AF19" i="6"/>
  <c r="AE19" i="6"/>
  <c r="AD19" i="6"/>
  <c r="AC19" i="6"/>
  <c r="AB19" i="6"/>
  <c r="AO18" i="6"/>
  <c r="AN18" i="6"/>
  <c r="AM18" i="6"/>
  <c r="AL18" i="6"/>
  <c r="AK18" i="6"/>
  <c r="AJ18" i="6"/>
  <c r="AI18" i="6"/>
  <c r="AH18" i="6"/>
  <c r="AG18" i="6"/>
  <c r="AF18" i="6"/>
  <c r="AE18" i="6"/>
  <c r="AD18" i="6"/>
  <c r="AC18" i="6"/>
  <c r="AB18" i="6"/>
  <c r="AO17" i="6"/>
  <c r="AN17" i="6"/>
  <c r="AM17" i="6"/>
  <c r="AL17" i="6"/>
  <c r="AK17" i="6"/>
  <c r="AJ17" i="6"/>
  <c r="AI17" i="6"/>
  <c r="AH17" i="6"/>
  <c r="AG17" i="6"/>
  <c r="AF17" i="6"/>
  <c r="AE17" i="6"/>
  <c r="AD17" i="6"/>
  <c r="AC17" i="6"/>
  <c r="AB17" i="6"/>
  <c r="AO16" i="6"/>
  <c r="AN16" i="6"/>
  <c r="AM16" i="6"/>
  <c r="AL16" i="6"/>
  <c r="AK16" i="6"/>
  <c r="AJ16" i="6"/>
  <c r="AI16" i="6"/>
  <c r="AH16" i="6"/>
  <c r="AG16" i="6"/>
  <c r="AF16" i="6"/>
  <c r="AE16" i="6"/>
  <c r="AD16" i="6"/>
  <c r="AC16" i="6"/>
  <c r="AB16" i="6"/>
  <c r="AO15" i="6"/>
  <c r="AN15" i="6"/>
  <c r="AM15" i="6"/>
  <c r="AL15" i="6"/>
  <c r="AK15" i="6"/>
  <c r="AJ15" i="6"/>
  <c r="AI15" i="6"/>
  <c r="AH15" i="6"/>
  <c r="AG15" i="6"/>
  <c r="AF15" i="6"/>
  <c r="AE15" i="6"/>
  <c r="AD15" i="6"/>
  <c r="AC15" i="6"/>
  <c r="AB15" i="6"/>
  <c r="AO14" i="6"/>
  <c r="AN14" i="6"/>
  <c r="AM14" i="6"/>
  <c r="AL14" i="6"/>
  <c r="AK14" i="6"/>
  <c r="AJ14" i="6"/>
  <c r="AI14" i="6"/>
  <c r="AH14" i="6"/>
  <c r="AG14" i="6"/>
  <c r="AF14" i="6"/>
  <c r="AE14" i="6"/>
  <c r="AD14" i="6"/>
  <c r="AC14" i="6"/>
  <c r="AB14" i="6"/>
  <c r="AO13" i="6"/>
  <c r="AN13" i="6"/>
  <c r="AM13" i="6"/>
  <c r="AL13" i="6"/>
  <c r="AK13" i="6"/>
  <c r="AJ13" i="6"/>
  <c r="AI13" i="6"/>
  <c r="AH13" i="6"/>
  <c r="AG13" i="6"/>
  <c r="AF13" i="6"/>
  <c r="AE13" i="6"/>
  <c r="AD13" i="6"/>
  <c r="AC13" i="6"/>
  <c r="AB13" i="6"/>
  <c r="AO12" i="6"/>
  <c r="AN12" i="6"/>
  <c r="AM12" i="6"/>
  <c r="AL12" i="6"/>
  <c r="AK12" i="6"/>
  <c r="AJ12" i="6"/>
  <c r="AI12" i="6"/>
  <c r="AH12" i="6"/>
  <c r="AG12" i="6"/>
  <c r="AF12" i="6"/>
  <c r="AE12" i="6"/>
  <c r="AD12" i="6"/>
  <c r="AC12" i="6"/>
  <c r="AB12" i="6"/>
  <c r="AO11" i="6"/>
  <c r="AN11" i="6"/>
  <c r="AM11" i="6"/>
  <c r="AL11" i="6"/>
  <c r="AK11" i="6"/>
  <c r="AJ11" i="6"/>
  <c r="AI11" i="6"/>
  <c r="AH11" i="6"/>
  <c r="AG11" i="6"/>
  <c r="AF11" i="6"/>
  <c r="AE11" i="6"/>
  <c r="AD11" i="6"/>
  <c r="AC11" i="6"/>
  <c r="AB11" i="6"/>
  <c r="BA4" i="6"/>
  <c r="AR4" i="6"/>
  <c r="Z57" i="16"/>
  <c r="W57" i="16"/>
  <c r="T57" i="16"/>
  <c r="Q57" i="16"/>
  <c r="N57" i="16"/>
  <c r="K57" i="16"/>
  <c r="Z56" i="16"/>
  <c r="W56" i="16"/>
  <c r="T56" i="16"/>
  <c r="Q56" i="16"/>
  <c r="N56" i="16"/>
  <c r="K56" i="16"/>
  <c r="Z55" i="16"/>
  <c r="W55" i="16"/>
  <c r="T55" i="16"/>
  <c r="Q55" i="16"/>
  <c r="N55" i="16"/>
  <c r="K55" i="16"/>
  <c r="Z54" i="16"/>
  <c r="W54" i="16"/>
  <c r="T54" i="16"/>
  <c r="Q54" i="16"/>
  <c r="N54" i="16"/>
  <c r="K54" i="16"/>
  <c r="Z53" i="16"/>
  <c r="W53" i="16"/>
  <c r="W58" i="16" s="1"/>
  <c r="T53" i="16"/>
  <c r="Q53" i="16"/>
  <c r="N53" i="16"/>
  <c r="K53" i="16"/>
  <c r="Z52" i="16"/>
  <c r="W52" i="16"/>
  <c r="T52" i="16"/>
  <c r="Q52" i="16"/>
  <c r="N52" i="16"/>
  <c r="K52" i="16"/>
  <c r="Z51" i="16"/>
  <c r="W51" i="16"/>
  <c r="T51" i="16"/>
  <c r="Q51" i="16"/>
  <c r="N51" i="16"/>
  <c r="K51" i="16"/>
  <c r="W50" i="16"/>
  <c r="T50" i="16"/>
  <c r="N50" i="16"/>
  <c r="Q50" i="16"/>
  <c r="K50" i="16"/>
  <c r="D57" i="16"/>
  <c r="D56" i="16"/>
  <c r="D55" i="16"/>
  <c r="D54" i="16"/>
  <c r="D53" i="16"/>
  <c r="D52" i="16"/>
  <c r="D51" i="16"/>
  <c r="D50" i="16"/>
  <c r="D12" i="16"/>
  <c r="D18" i="16"/>
  <c r="D17" i="16"/>
  <c r="D16" i="16"/>
  <c r="D15" i="16"/>
  <c r="D14" i="16"/>
  <c r="D13" i="16"/>
  <c r="D11" i="16"/>
  <c r="E6" i="16"/>
  <c r="AY36" i="16"/>
  <c r="AV36" i="16"/>
  <c r="AS36" i="16"/>
  <c r="AP36" i="16"/>
  <c r="AM36" i="16"/>
  <c r="Y36" i="16"/>
  <c r="W36" i="16"/>
  <c r="U36" i="16"/>
  <c r="S36" i="16"/>
  <c r="O36" i="16"/>
  <c r="M36" i="16"/>
  <c r="K36" i="16"/>
  <c r="AM30" i="16"/>
  <c r="Q32" i="16"/>
  <c r="AG29" i="16"/>
  <c r="AG35" i="16"/>
  <c r="AG34" i="16"/>
  <c r="AG33" i="16"/>
  <c r="AG32" i="16"/>
  <c r="BT35" i="16"/>
  <c r="BP35" i="16"/>
  <c r="BM35" i="16"/>
  <c r="BJ35" i="16"/>
  <c r="BB35" i="16"/>
  <c r="AY35" i="16"/>
  <c r="AV35" i="16"/>
  <c r="AS35" i="16"/>
  <c r="AP35" i="16"/>
  <c r="AM35" i="16"/>
  <c r="AA35" i="16"/>
  <c r="Q35" i="16"/>
  <c r="D35" i="16"/>
  <c r="BT34" i="16"/>
  <c r="BP34" i="16"/>
  <c r="BM34" i="16"/>
  <c r="BJ34" i="16"/>
  <c r="BB34" i="16"/>
  <c r="AY34" i="16"/>
  <c r="AV34" i="16"/>
  <c r="AS34" i="16"/>
  <c r="AP34" i="16"/>
  <c r="AM34" i="16"/>
  <c r="AA34" i="16"/>
  <c r="Q34" i="16"/>
  <c r="D34" i="16"/>
  <c r="BT33" i="16"/>
  <c r="BP33" i="16"/>
  <c r="BM33" i="16"/>
  <c r="BJ33" i="16"/>
  <c r="BB33" i="16"/>
  <c r="AY33" i="16"/>
  <c r="AV33" i="16"/>
  <c r="AS33" i="16"/>
  <c r="AP33" i="16"/>
  <c r="AM33" i="16"/>
  <c r="Q33" i="16"/>
  <c r="D33" i="16"/>
  <c r="D32" i="16"/>
  <c r="BT32" i="16"/>
  <c r="BP32" i="16"/>
  <c r="BM32" i="16"/>
  <c r="BJ32" i="16"/>
  <c r="BB32" i="16"/>
  <c r="AY32" i="16"/>
  <c r="AV32" i="16"/>
  <c r="AS32" i="16"/>
  <c r="AP32" i="16"/>
  <c r="AM32" i="16"/>
  <c r="AA32" i="16"/>
  <c r="BT31" i="16"/>
  <c r="BP31" i="16"/>
  <c r="BM31" i="16"/>
  <c r="BJ31" i="16"/>
  <c r="BB31" i="16"/>
  <c r="AY31" i="16"/>
  <c r="AV31" i="16"/>
  <c r="AS31" i="16"/>
  <c r="AP31" i="16"/>
  <c r="AP30" i="16"/>
  <c r="AM31" i="16"/>
  <c r="AG31" i="16"/>
  <c r="Q31" i="16"/>
  <c r="D31" i="16"/>
  <c r="BT30" i="16"/>
  <c r="BP30" i="16"/>
  <c r="BM30" i="16"/>
  <c r="BJ30" i="16"/>
  <c r="BB30" i="16"/>
  <c r="Q30" i="16"/>
  <c r="D30" i="16"/>
  <c r="BT29" i="16"/>
  <c r="BP29" i="16"/>
  <c r="BM29" i="16"/>
  <c r="BJ29" i="16"/>
  <c r="BB29" i="16"/>
  <c r="Q29" i="16"/>
  <c r="D29" i="16"/>
  <c r="BT28" i="16"/>
  <c r="BP28" i="16"/>
  <c r="BM28" i="16"/>
  <c r="BJ28" i="16"/>
  <c r="AY28" i="16"/>
  <c r="AV28" i="16"/>
  <c r="AS28" i="16"/>
  <c r="AP28" i="16"/>
  <c r="AM28" i="16"/>
  <c r="AG28" i="16"/>
  <c r="D28" i="16"/>
  <c r="Q28" i="16"/>
  <c r="Q36" i="16" s="1"/>
  <c r="AQ25" i="8"/>
  <c r="BM36" i="16" l="1"/>
  <c r="BJ36" i="16"/>
  <c r="BT36" i="16"/>
  <c r="S69" i="16" s="1"/>
  <c r="Q58" i="16"/>
  <c r="N58" i="16"/>
  <c r="AG47" i="6"/>
  <c r="AG50" i="6"/>
  <c r="K58" i="16"/>
  <c r="T58" i="16"/>
  <c r="AS17" i="13"/>
  <c r="AD33" i="16" s="1"/>
  <c r="AS17" i="11"/>
  <c r="AD31" i="16" s="1"/>
  <c r="AQ11" i="6"/>
  <c r="BP36" i="16"/>
  <c r="L69" i="16" s="1"/>
  <c r="Q72" i="6"/>
  <c r="L72" i="6"/>
  <c r="Q63" i="8"/>
  <c r="V63" i="15"/>
  <c r="Q63" i="15"/>
  <c r="L63" i="15"/>
  <c r="AA62" i="15"/>
  <c r="AH57" i="16" s="1"/>
  <c r="V62" i="15"/>
  <c r="Q62" i="15"/>
  <c r="L62" i="15"/>
  <c r="G62" i="15"/>
  <c r="V63" i="14"/>
  <c r="Q63" i="14"/>
  <c r="L63" i="14"/>
  <c r="AA62" i="14"/>
  <c r="AH56" i="16" s="1"/>
  <c r="V62" i="14"/>
  <c r="Q62" i="14"/>
  <c r="L62" i="14"/>
  <c r="G62" i="14"/>
  <c r="V63" i="13"/>
  <c r="Q63" i="13"/>
  <c r="L63" i="13"/>
  <c r="AA62" i="13"/>
  <c r="AH55" i="16" s="1"/>
  <c r="V62" i="13"/>
  <c r="Q62" i="13"/>
  <c r="L62" i="13"/>
  <c r="G62" i="13"/>
  <c r="V63" i="12"/>
  <c r="Q63" i="12"/>
  <c r="L63" i="12"/>
  <c r="V62" i="12"/>
  <c r="Q62" i="12"/>
  <c r="L62" i="12"/>
  <c r="G62" i="12"/>
  <c r="AA62" i="12" s="1"/>
  <c r="AH54" i="16" s="1"/>
  <c r="V63" i="11"/>
  <c r="Q63" i="11"/>
  <c r="L63" i="11"/>
  <c r="V62" i="11"/>
  <c r="Q62" i="11"/>
  <c r="AA62" i="11" s="1"/>
  <c r="AH53" i="16" s="1"/>
  <c r="L62" i="11"/>
  <c r="G62" i="11"/>
  <c r="V63" i="10"/>
  <c r="Q63" i="10"/>
  <c r="L63" i="10"/>
  <c r="V62" i="10"/>
  <c r="Q62" i="10"/>
  <c r="AA62" i="10" s="1"/>
  <c r="AH52" i="16" s="1"/>
  <c r="L62" i="10"/>
  <c r="G62" i="10"/>
  <c r="V63" i="9"/>
  <c r="Q63" i="9"/>
  <c r="L63" i="9"/>
  <c r="V62" i="9"/>
  <c r="Q62" i="9"/>
  <c r="L62" i="9"/>
  <c r="G62" i="9"/>
  <c r="Q62" i="8"/>
  <c r="L63" i="8"/>
  <c r="L62" i="8"/>
  <c r="AC66" i="6"/>
  <c r="V72" i="6" s="1"/>
  <c r="BF35" i="16"/>
  <c r="AQ31" i="15"/>
  <c r="AQ30" i="15"/>
  <c r="AQ29" i="15"/>
  <c r="AQ28" i="15"/>
  <c r="AQ27" i="15"/>
  <c r="AQ26" i="15"/>
  <c r="AQ25" i="15"/>
  <c r="AQ24" i="15"/>
  <c r="AQ23" i="15"/>
  <c r="AQ22" i="15"/>
  <c r="AQ21" i="15"/>
  <c r="AQ20" i="15"/>
  <c r="AQ19" i="15"/>
  <c r="AQ18" i="15"/>
  <c r="AQ17" i="15"/>
  <c r="AQ16" i="15"/>
  <c r="AQ15" i="15"/>
  <c r="AQ14" i="15"/>
  <c r="AQ13" i="15"/>
  <c r="AQ12" i="15"/>
  <c r="AQ11" i="15"/>
  <c r="AQ31" i="14"/>
  <c r="AQ30" i="14"/>
  <c r="AQ29" i="14"/>
  <c r="AQ28" i="14"/>
  <c r="AQ27" i="14"/>
  <c r="AQ26" i="14"/>
  <c r="AQ25" i="14"/>
  <c r="AQ24" i="14"/>
  <c r="AQ23" i="14"/>
  <c r="AQ22" i="14"/>
  <c r="AQ21" i="14"/>
  <c r="AQ20" i="14"/>
  <c r="AQ19" i="14"/>
  <c r="AQ18" i="14"/>
  <c r="AQ17" i="14"/>
  <c r="AQ16" i="14"/>
  <c r="AQ15" i="14"/>
  <c r="AQ14" i="14"/>
  <c r="AQ13" i="14"/>
  <c r="AQ12" i="14"/>
  <c r="AQ11" i="14"/>
  <c r="BF34" i="16" s="1"/>
  <c r="AQ31" i="13"/>
  <c r="AQ30" i="13"/>
  <c r="AQ29" i="13"/>
  <c r="AQ28" i="13"/>
  <c r="AQ27" i="13"/>
  <c r="AQ26" i="13"/>
  <c r="AQ25" i="13"/>
  <c r="AQ24" i="13"/>
  <c r="AQ23" i="13"/>
  <c r="AQ22" i="13"/>
  <c r="AQ21" i="13"/>
  <c r="AQ20" i="13"/>
  <c r="AQ19" i="13"/>
  <c r="AQ18" i="13"/>
  <c r="AQ17" i="13"/>
  <c r="AQ16" i="13"/>
  <c r="AQ15" i="13"/>
  <c r="AQ14" i="13"/>
  <c r="AQ13" i="13"/>
  <c r="AQ12" i="13"/>
  <c r="AQ11" i="13"/>
  <c r="BF33" i="16" s="1"/>
  <c r="AQ31" i="12"/>
  <c r="AQ30" i="12"/>
  <c r="AQ29" i="12"/>
  <c r="AQ28" i="12"/>
  <c r="AQ27" i="12"/>
  <c r="AQ26" i="12"/>
  <c r="AQ25" i="12"/>
  <c r="AQ24" i="12"/>
  <c r="AQ23" i="12"/>
  <c r="AQ22" i="12"/>
  <c r="AQ21" i="12"/>
  <c r="AQ20" i="12"/>
  <c r="AQ19" i="12"/>
  <c r="AQ18" i="12"/>
  <c r="AQ17" i="12"/>
  <c r="AQ16" i="12"/>
  <c r="AQ15" i="12"/>
  <c r="AQ14" i="12"/>
  <c r="AQ13" i="12"/>
  <c r="AQ12" i="12"/>
  <c r="AQ11" i="12"/>
  <c r="BF32" i="16" s="1"/>
  <c r="AQ31" i="11"/>
  <c r="AQ30" i="11"/>
  <c r="AQ29" i="11"/>
  <c r="AQ28" i="11"/>
  <c r="AQ27" i="11"/>
  <c r="AQ26" i="11"/>
  <c r="AQ25" i="11"/>
  <c r="AQ24" i="11"/>
  <c r="AQ23" i="11"/>
  <c r="AQ22" i="11"/>
  <c r="AQ21" i="11"/>
  <c r="AQ20" i="11"/>
  <c r="AQ19" i="11"/>
  <c r="AQ18" i="11"/>
  <c r="AQ17" i="11"/>
  <c r="AQ16" i="11"/>
  <c r="AQ15" i="11"/>
  <c r="AQ14" i="11"/>
  <c r="AQ13" i="11"/>
  <c r="AQ12" i="11"/>
  <c r="AQ11" i="11"/>
  <c r="BF31" i="16" s="1"/>
  <c r="AQ31" i="10"/>
  <c r="AQ30" i="10"/>
  <c r="AQ29" i="10"/>
  <c r="AY30" i="16" s="1"/>
  <c r="AQ28" i="10"/>
  <c r="AQ27" i="10"/>
  <c r="AQ26" i="10"/>
  <c r="AQ25" i="10"/>
  <c r="AQ24" i="10"/>
  <c r="AQ23" i="10"/>
  <c r="AQ22" i="10"/>
  <c r="AQ21" i="10"/>
  <c r="AQ20" i="10"/>
  <c r="AQ19" i="10"/>
  <c r="AQ18" i="10"/>
  <c r="AQ17" i="10"/>
  <c r="AQ16" i="10"/>
  <c r="AQ15" i="10"/>
  <c r="AQ14" i="10"/>
  <c r="AQ13" i="10"/>
  <c r="AQ12" i="10"/>
  <c r="AQ11" i="10"/>
  <c r="AQ31" i="9"/>
  <c r="AQ30" i="9"/>
  <c r="AQ29" i="9"/>
  <c r="AQ28" i="9"/>
  <c r="AQ27" i="9"/>
  <c r="AQ26" i="9"/>
  <c r="AQ25" i="9"/>
  <c r="AQ24" i="9"/>
  <c r="AM29" i="16" s="1"/>
  <c r="AQ23" i="9"/>
  <c r="AQ22" i="9"/>
  <c r="AQ21" i="9"/>
  <c r="AQ20" i="9"/>
  <c r="AQ19" i="9"/>
  <c r="AQ18" i="9"/>
  <c r="AQ17" i="9"/>
  <c r="AQ16" i="9"/>
  <c r="AQ15" i="9"/>
  <c r="AQ14" i="9"/>
  <c r="AQ13" i="9"/>
  <c r="AQ12" i="9"/>
  <c r="AQ11" i="9"/>
  <c r="AS13" i="9" s="1"/>
  <c r="AS17" i="9" s="1"/>
  <c r="AG56" i="8"/>
  <c r="AC56" i="8"/>
  <c r="Z50" i="16" s="1"/>
  <c r="Z58" i="16" s="1"/>
  <c r="AQ31" i="8"/>
  <c r="AQ30" i="8"/>
  <c r="AZ29" i="8"/>
  <c r="AQ29" i="8"/>
  <c r="AQ28" i="8"/>
  <c r="AQ27" i="8"/>
  <c r="AQ26" i="8"/>
  <c r="AZ25" i="8" s="1"/>
  <c r="AQ24" i="8"/>
  <c r="AQ23" i="8"/>
  <c r="AQ22" i="8"/>
  <c r="AQ21" i="8"/>
  <c r="AQ20" i="8"/>
  <c r="AQ19" i="8"/>
  <c r="AQ18" i="8"/>
  <c r="AQ17" i="8"/>
  <c r="AQ16" i="8"/>
  <c r="AQ15" i="8"/>
  <c r="AQ14" i="8"/>
  <c r="AQ13" i="8"/>
  <c r="AQ12" i="8"/>
  <c r="AQ11" i="8"/>
  <c r="Z69" i="16" l="1"/>
  <c r="AA62" i="9"/>
  <c r="AH51" i="16" s="1"/>
  <c r="AD50" i="16"/>
  <c r="AD58" i="16" s="1"/>
  <c r="AG66" i="6"/>
  <c r="AA73" i="6" s="1"/>
  <c r="V62" i="8"/>
  <c r="V63" i="8"/>
  <c r="G63" i="15"/>
  <c r="AA63" i="15" s="1"/>
  <c r="AN57" i="16" s="1"/>
  <c r="G63" i="14"/>
  <c r="AA63" i="14" s="1"/>
  <c r="AN56" i="16" s="1"/>
  <c r="G63" i="13"/>
  <c r="AA63" i="13" s="1"/>
  <c r="AN55" i="16" s="1"/>
  <c r="G63" i="12"/>
  <c r="AA63" i="12" s="1"/>
  <c r="AN54" i="16" s="1"/>
  <c r="G63" i="11"/>
  <c r="AA63" i="11" s="1"/>
  <c r="AN53" i="16" s="1"/>
  <c r="L67" i="16"/>
  <c r="AV30" i="16"/>
  <c r="AS30" i="16"/>
  <c r="AA30" i="16"/>
  <c r="AP29" i="16"/>
  <c r="AS29" i="16"/>
  <c r="AY29" i="16"/>
  <c r="AV29" i="16"/>
  <c r="G62" i="8"/>
  <c r="AA62" i="8" s="1"/>
  <c r="AH50" i="16" s="1"/>
  <c r="AS13" i="8"/>
  <c r="AA28" i="16" s="1"/>
  <c r="AZ30" i="8"/>
  <c r="AZ27" i="8"/>
  <c r="AZ24" i="8"/>
  <c r="AS19" i="8"/>
  <c r="AQ16" i="6"/>
  <c r="G72" i="6"/>
  <c r="AA72" i="6" s="1"/>
  <c r="AQ31" i="6"/>
  <c r="AQ30" i="6"/>
  <c r="AQ29" i="6"/>
  <c r="AQ28" i="6"/>
  <c r="AQ27" i="6"/>
  <c r="AQ26" i="6"/>
  <c r="AQ25" i="6"/>
  <c r="AQ24" i="6"/>
  <c r="AQ23" i="6"/>
  <c r="AQ22" i="6"/>
  <c r="AQ21" i="6"/>
  <c r="AQ20" i="6"/>
  <c r="AQ19" i="6"/>
  <c r="AS19" i="6" s="1"/>
  <c r="AQ18" i="6"/>
  <c r="AQ17" i="6"/>
  <c r="AQ15" i="6"/>
  <c r="AQ14" i="6"/>
  <c r="AQ13" i="6"/>
  <c r="AQ12" i="6"/>
  <c r="AS13" i="6" s="1"/>
  <c r="AH58" i="16" l="1"/>
  <c r="L71" i="16" s="1"/>
  <c r="AS17" i="8"/>
  <c r="AD28" i="16" s="1"/>
  <c r="AD30" i="16"/>
  <c r="AG30" i="16"/>
  <c r="AG36" i="16" s="1"/>
  <c r="AA29" i="16"/>
  <c r="AA36" i="16" s="1"/>
  <c r="AJ29" i="16"/>
  <c r="AS22" i="8"/>
  <c r="AS17" i="6"/>
  <c r="AS22" i="6"/>
  <c r="AZ11" i="8" l="1"/>
  <c r="AZ32" i="8" s="1"/>
  <c r="AJ30" i="16"/>
  <c r="G63" i="9"/>
  <c r="AA63" i="9" s="1"/>
  <c r="AN51" i="16" s="1"/>
  <c r="AD29" i="16"/>
  <c r="AD36" i="16" s="1"/>
  <c r="AZ19" i="8"/>
  <c r="AZ19" i="6" s="1"/>
  <c r="AZ11" i="6" l="1"/>
  <c r="AZ32" i="6" s="1"/>
  <c r="BF30" i="16"/>
  <c r="G63" i="10"/>
  <c r="AA63" i="10" s="1"/>
  <c r="AN52" i="16" s="1"/>
  <c r="BF29" i="16"/>
  <c r="G63" i="8"/>
  <c r="AA63" i="8" s="1"/>
  <c r="AN50" i="16" s="1"/>
  <c r="BF28" i="16"/>
  <c r="BF36" i="16" l="1"/>
  <c r="S68" i="16" s="1"/>
  <c r="S67" i="16" s="1"/>
  <c r="AN58" i="16"/>
  <c r="Z70" i="16" s="1"/>
  <c r="Z68" i="16" l="1"/>
  <c r="Z67" i="16" s="1"/>
  <c r="Z71" i="16" l="1"/>
</calcChain>
</file>

<file path=xl/sharedStrings.xml><?xml version="1.0" encoding="utf-8"?>
<sst xmlns="http://schemas.openxmlformats.org/spreadsheetml/2006/main" count="2429" uniqueCount="257">
  <si>
    <t>円</t>
    <rPh sb="0" eb="1">
      <t>エン</t>
    </rPh>
    <phoneticPr fontId="2"/>
  </si>
  <si>
    <t>アフィバンク</t>
    <phoneticPr fontId="2"/>
  </si>
  <si>
    <r>
      <t>アブラバチ用バンカー</t>
    </r>
    <r>
      <rPr>
        <sz val="11"/>
        <color theme="1"/>
        <rFont val="ＭＳ Ｐゴシック"/>
        <family val="3"/>
        <charset val="128"/>
      </rPr>
      <t>（4個入）</t>
    </r>
    <rPh sb="5" eb="6">
      <t>ヨウ</t>
    </rPh>
    <rPh sb="12" eb="14">
      <t>コイ</t>
    </rPh>
    <phoneticPr fontId="2"/>
  </si>
  <si>
    <r>
      <t>バンカー給水キット</t>
    </r>
    <r>
      <rPr>
        <sz val="11"/>
        <color theme="1"/>
        <rFont val="ＭＳ Ｐゴシック"/>
        <family val="3"/>
        <charset val="128"/>
      </rPr>
      <t>（4個入）</t>
    </r>
    <phoneticPr fontId="2"/>
  </si>
  <si>
    <t>バンカー給水キット</t>
    <phoneticPr fontId="2"/>
  </si>
  <si>
    <t>バンカー資材</t>
    <rPh sb="4" eb="6">
      <t>シザイ</t>
    </rPh>
    <phoneticPr fontId="2"/>
  </si>
  <si>
    <t>コレトップ</t>
  </si>
  <si>
    <t>アフィパール</t>
  </si>
  <si>
    <t>コレマンアブラバチ製剤</t>
    <rPh sb="9" eb="11">
      <t>セイザイ</t>
    </rPh>
    <phoneticPr fontId="2"/>
  </si>
  <si>
    <t>アブラムシ天敵</t>
    <rPh sb="5" eb="7">
      <t>テンテキ</t>
    </rPh>
    <phoneticPr fontId="2"/>
  </si>
  <si>
    <t>メリトップ</t>
  </si>
  <si>
    <t>ククメリスEX</t>
  </si>
  <si>
    <t>ククメリスカブリダニ製剤</t>
  </si>
  <si>
    <t>リモニカ</t>
  </si>
  <si>
    <t>リモニカスカブリダニ製剤</t>
  </si>
  <si>
    <t>アザミウマ天敵</t>
    <rPh sb="5" eb="7">
      <t>テンテキ</t>
    </rPh>
    <phoneticPr fontId="2"/>
  </si>
  <si>
    <t>ミッチトップ</t>
    <phoneticPr fontId="2"/>
  </si>
  <si>
    <t>ミヤコ・チリ混合製剤</t>
    <phoneticPr fontId="2"/>
  </si>
  <si>
    <t>チリガブリ</t>
  </si>
  <si>
    <t>チリカ・ワーカー</t>
  </si>
  <si>
    <t>チリトップ</t>
  </si>
  <si>
    <t>スパイデックスバイタル</t>
  </si>
  <si>
    <t>チリカブリダニ製剤</t>
    <rPh sb="7" eb="9">
      <t>セイザイ</t>
    </rPh>
    <phoneticPr fontId="2"/>
  </si>
  <si>
    <r>
      <t>ミヤコバンカー</t>
    </r>
    <r>
      <rPr>
        <sz val="11"/>
        <color theme="1"/>
        <rFont val="ＭＳ Ｐゴシック"/>
        <family val="3"/>
        <charset val="128"/>
      </rPr>
      <t>（50個入）</t>
    </r>
    <phoneticPr fontId="2"/>
  </si>
  <si>
    <r>
      <t>ミヤコバンカー</t>
    </r>
    <r>
      <rPr>
        <sz val="11"/>
        <color theme="1"/>
        <rFont val="ＭＳ Ｐゴシック"/>
        <family val="3"/>
        <charset val="128"/>
      </rPr>
      <t>（100個入）</t>
    </r>
    <rPh sb="11" eb="12">
      <t>コ</t>
    </rPh>
    <rPh sb="12" eb="13">
      <t>イ</t>
    </rPh>
    <phoneticPr fontId="2"/>
  </si>
  <si>
    <t>スパイカルプラス</t>
  </si>
  <si>
    <t>ミヤコスター</t>
  </si>
  <si>
    <t>ミヤコトップ</t>
  </si>
  <si>
    <r>
      <t>スパイカルEX</t>
    </r>
    <r>
      <rPr>
        <sz val="11"/>
        <color theme="1"/>
        <rFont val="ＭＳ Ｐゴシック"/>
        <family val="3"/>
        <charset val="128"/>
      </rPr>
      <t>（100ml）</t>
    </r>
    <phoneticPr fontId="2"/>
  </si>
  <si>
    <r>
      <t>スパイカルEX</t>
    </r>
    <r>
      <rPr>
        <sz val="11"/>
        <color theme="1"/>
        <rFont val="ＭＳ Ｐゴシック"/>
        <family val="3"/>
        <charset val="128"/>
      </rPr>
      <t>（250ml）</t>
    </r>
    <phoneticPr fontId="2"/>
  </si>
  <si>
    <t>ミヤコカブリダニ製剤</t>
    <rPh sb="8" eb="10">
      <t>セイザイ</t>
    </rPh>
    <phoneticPr fontId="2"/>
  </si>
  <si>
    <t>ハダニ天敵</t>
    <rPh sb="3" eb="5">
      <t>テンテキ</t>
    </rPh>
    <phoneticPr fontId="2"/>
  </si>
  <si>
    <t>合計</t>
    <rPh sb="0" eb="2">
      <t>ゴウケイ</t>
    </rPh>
    <phoneticPr fontId="2"/>
  </si>
  <si>
    <t>下</t>
    <rPh sb="0" eb="1">
      <t>ゲ</t>
    </rPh>
    <phoneticPr fontId="2"/>
  </si>
  <si>
    <t>中</t>
    <rPh sb="0" eb="1">
      <t>ナカ</t>
    </rPh>
    <phoneticPr fontId="2"/>
  </si>
  <si>
    <t>上</t>
    <rPh sb="0" eb="1">
      <t>ジョウ</t>
    </rPh>
    <phoneticPr fontId="2"/>
  </si>
  <si>
    <t>2月</t>
    <rPh sb="1" eb="2">
      <t>ガツ</t>
    </rPh>
    <phoneticPr fontId="2"/>
  </si>
  <si>
    <t>1月</t>
    <rPh sb="1" eb="2">
      <t>ガツ</t>
    </rPh>
    <phoneticPr fontId="2"/>
  </si>
  <si>
    <t>12月</t>
    <rPh sb="2" eb="3">
      <t>ガツ</t>
    </rPh>
    <phoneticPr fontId="2"/>
  </si>
  <si>
    <t>11月</t>
    <rPh sb="2" eb="3">
      <t>ガツ</t>
    </rPh>
    <phoneticPr fontId="2"/>
  </si>
  <si>
    <t>10月</t>
    <rPh sb="2" eb="3">
      <t>ガツ</t>
    </rPh>
    <phoneticPr fontId="2"/>
  </si>
  <si>
    <t>a</t>
    <phoneticPr fontId="2"/>
  </si>
  <si>
    <t>生産者氏名：</t>
    <rPh sb="3" eb="4">
      <t>シ</t>
    </rPh>
    <phoneticPr fontId="2"/>
  </si>
  <si>
    <t>団体名：</t>
    <rPh sb="0" eb="3">
      <t>ダンタイメイ</t>
    </rPh>
    <phoneticPr fontId="2"/>
  </si>
  <si>
    <t>合計
数量</t>
    <rPh sb="0" eb="2">
      <t>ゴウケイ</t>
    </rPh>
    <rPh sb="3" eb="5">
      <t>スウリョウ</t>
    </rPh>
    <phoneticPr fontId="2"/>
  </si>
  <si>
    <t>天敵資材</t>
    <rPh sb="0" eb="2">
      <t>テンテキ</t>
    </rPh>
    <rPh sb="2" eb="4">
      <t>シザイ</t>
    </rPh>
    <phoneticPr fontId="2"/>
  </si>
  <si>
    <t>天敵資材費（見込額）</t>
    <rPh sb="0" eb="2">
      <t>テンテキ</t>
    </rPh>
    <rPh sb="2" eb="5">
      <t>シザイヒ</t>
    </rPh>
    <rPh sb="6" eb="8">
      <t>ミコ</t>
    </rPh>
    <rPh sb="8" eb="9">
      <t>ガク</t>
    </rPh>
    <phoneticPr fontId="2"/>
  </si>
  <si>
    <t>輸出向けイチゴ生産資材利用計画（実績報告）書</t>
    <rPh sb="2" eb="3">
      <t>ム</t>
    </rPh>
    <rPh sb="7" eb="9">
      <t>セイサン</t>
    </rPh>
    <rPh sb="9" eb="11">
      <t>シザイ</t>
    </rPh>
    <rPh sb="11" eb="15">
      <t>リヨウケイカク</t>
    </rPh>
    <rPh sb="16" eb="18">
      <t>ジッセキ</t>
    </rPh>
    <rPh sb="18" eb="20">
      <t>ホウコク</t>
    </rPh>
    <rPh sb="21" eb="22">
      <t>ショ</t>
    </rPh>
    <phoneticPr fontId="2"/>
  </si>
  <si>
    <t>バンカー植物</t>
    <rPh sb="4" eb="6">
      <t>ショクブツ</t>
    </rPh>
    <phoneticPr fontId="2"/>
  </si>
  <si>
    <t>上限
交付単価</t>
    <rPh sb="0" eb="2">
      <t>ジョウゲン</t>
    </rPh>
    <rPh sb="3" eb="5">
      <t>コウフ</t>
    </rPh>
    <rPh sb="5" eb="7">
      <t>タンカ</t>
    </rPh>
    <phoneticPr fontId="2"/>
  </si>
  <si>
    <t>補助額</t>
    <rPh sb="0" eb="3">
      <t>ホジョガク</t>
    </rPh>
    <phoneticPr fontId="2"/>
  </si>
  <si>
    <t>頭</t>
    <rPh sb="0" eb="1">
      <t>アタマ</t>
    </rPh>
    <phoneticPr fontId="2"/>
  </si>
  <si>
    <t>うち、補助対象</t>
    <rPh sb="3" eb="5">
      <t>ホジョ</t>
    </rPh>
    <rPh sb="5" eb="7">
      <t>タイショウ</t>
    </rPh>
    <phoneticPr fontId="2"/>
  </si>
  <si>
    <t>頭</t>
    <rPh sb="0" eb="1">
      <t>トウ</t>
    </rPh>
    <phoneticPr fontId="2"/>
  </si>
  <si>
    <t>ミ1600
チ 400</t>
    <phoneticPr fontId="2"/>
  </si>
  <si>
    <t>頭
頭</t>
    <rPh sb="0" eb="1">
      <t>トウ</t>
    </rPh>
    <rPh sb="2" eb="3">
      <t>アタマ</t>
    </rPh>
    <phoneticPr fontId="2"/>
  </si>
  <si>
    <t>天敵資材施用（予定）時期及び施用（予定）数量*1</t>
    <rPh sb="0" eb="2">
      <t>テンテキ</t>
    </rPh>
    <rPh sb="2" eb="4">
      <t>シザイ</t>
    </rPh>
    <rPh sb="4" eb="5">
      <t>セ</t>
    </rPh>
    <rPh sb="5" eb="6">
      <t>ヨウ</t>
    </rPh>
    <rPh sb="10" eb="12">
      <t>ジキ</t>
    </rPh>
    <rPh sb="12" eb="13">
      <t>オヨ</t>
    </rPh>
    <rPh sb="14" eb="15">
      <t>セ</t>
    </rPh>
    <rPh sb="15" eb="16">
      <t>ヨウ</t>
    </rPh>
    <rPh sb="20" eb="21">
      <t>スウ</t>
    </rPh>
    <rPh sb="21" eb="22">
      <t>リョウ</t>
    </rPh>
    <phoneticPr fontId="2"/>
  </si>
  <si>
    <t>団体分　／　個別生産者分　（いずれかに○）</t>
    <rPh sb="0" eb="2">
      <t>ダンタイ</t>
    </rPh>
    <rPh sb="2" eb="3">
      <t>ブン</t>
    </rPh>
    <rPh sb="6" eb="8">
      <t>コベツ</t>
    </rPh>
    <rPh sb="8" eb="11">
      <t>セイサンシャ</t>
    </rPh>
    <rPh sb="11" eb="12">
      <t>ブン</t>
    </rPh>
    <phoneticPr fontId="2"/>
  </si>
  <si>
    <t>総額（税込）*2</t>
    <rPh sb="0" eb="2">
      <t>ソウガク</t>
    </rPh>
    <rPh sb="3" eb="5">
      <t>ゼイコミ</t>
    </rPh>
    <phoneticPr fontId="2"/>
  </si>
  <si>
    <t>含有天敵
頭数</t>
    <rPh sb="0" eb="2">
      <t>ガンユウ</t>
    </rPh>
    <rPh sb="2" eb="4">
      <t>テンテキ</t>
    </rPh>
    <rPh sb="5" eb="7">
      <t>トウスウ</t>
    </rPh>
    <phoneticPr fontId="2"/>
  </si>
  <si>
    <t>合計
天敵頭数</t>
    <rPh sb="3" eb="5">
      <t>テンテキ</t>
    </rPh>
    <rPh sb="5" eb="7">
      <t>トウスウ</t>
    </rPh>
    <phoneticPr fontId="2"/>
  </si>
  <si>
    <t>ミヤコ・チリの
欄に合算</t>
    <rPh sb="8" eb="9">
      <t>ラン</t>
    </rPh>
    <rPh sb="10" eb="12">
      <t>ガッサン</t>
    </rPh>
    <phoneticPr fontId="2"/>
  </si>
  <si>
    <t xml:space="preserve">
円
/100頭
※1</t>
    <rPh sb="2" eb="3">
      <t>エン</t>
    </rPh>
    <rPh sb="8" eb="9">
      <t>アタマ</t>
    </rPh>
    <phoneticPr fontId="2"/>
  </si>
  <si>
    <t xml:space="preserve">
円
/100頭
※2</t>
    <rPh sb="2" eb="3">
      <t>エン</t>
    </rPh>
    <rPh sb="8" eb="9">
      <t>トウ</t>
    </rPh>
    <phoneticPr fontId="2"/>
  </si>
  <si>
    <t>輸出対応圃場面積：</t>
    <rPh sb="4" eb="6">
      <t>ホジョウ</t>
    </rPh>
    <rPh sb="6" eb="8">
      <t>メンセキ</t>
    </rPh>
    <phoneticPr fontId="2"/>
  </si>
  <si>
    <t>※1、2　ミヤコカブリダニは10,000頭/10a以上放飼した場合に5,000頭/10aを超える分、 チリカブリダニは12,000頭/10a以上を放飼した場合に6,000頭/10aを超える分を補助対象とする</t>
    <phoneticPr fontId="2"/>
  </si>
  <si>
    <t>添付書類</t>
    <rPh sb="0" eb="2">
      <t>テンプ</t>
    </rPh>
    <rPh sb="2" eb="4">
      <t>ショルイ</t>
    </rPh>
    <phoneticPr fontId="2"/>
  </si>
  <si>
    <t>エクセル入力シート（自動計算）</t>
    <rPh sb="4" eb="6">
      <t>ニュウリョク</t>
    </rPh>
    <rPh sb="10" eb="12">
      <t>ジドウ</t>
    </rPh>
    <rPh sb="12" eb="14">
      <t>ケイサン</t>
    </rPh>
    <phoneticPr fontId="2"/>
  </si>
  <si>
    <t>スパイカルプラスUM</t>
    <phoneticPr fontId="2"/>
  </si>
  <si>
    <t>微生物資材</t>
    <rPh sb="0" eb="3">
      <t>ビセイブツ</t>
    </rPh>
    <rPh sb="3" eb="5">
      <t>シザイ</t>
    </rPh>
    <phoneticPr fontId="2"/>
  </si>
  <si>
    <t>ボトキラー水和剤</t>
    <rPh sb="5" eb="8">
      <t>スイワザイ</t>
    </rPh>
    <phoneticPr fontId="2"/>
  </si>
  <si>
    <t>施用量</t>
    <rPh sb="0" eb="1">
      <t>セ</t>
    </rPh>
    <rPh sb="1" eb="3">
      <t>ヨウリョウ</t>
    </rPh>
    <phoneticPr fontId="2"/>
  </si>
  <si>
    <t>15g/10a/日</t>
    <rPh sb="8" eb="9">
      <t>ニチ</t>
    </rPh>
    <phoneticPr fontId="2"/>
  </si>
  <si>
    <t>a</t>
    <phoneticPr fontId="2"/>
  </si>
  <si>
    <t>～</t>
    <phoneticPr fontId="2"/>
  </si>
  <si>
    <t>日間</t>
    <rPh sb="0" eb="2">
      <t>ニチカン</t>
    </rPh>
    <phoneticPr fontId="2"/>
  </si>
  <si>
    <t>g</t>
    <phoneticPr fontId="2"/>
  </si>
  <si>
    <t>合計施用量</t>
    <rPh sb="0" eb="2">
      <t>ゴウケイ</t>
    </rPh>
    <rPh sb="2" eb="3">
      <t>セ</t>
    </rPh>
    <rPh sb="3" eb="5">
      <t>ヨウリョウ</t>
    </rPh>
    <phoneticPr fontId="2"/>
  </si>
  <si>
    <t>円/500g</t>
    <rPh sb="0" eb="1">
      <t>エン</t>
    </rPh>
    <phoneticPr fontId="2"/>
  </si>
  <si>
    <t>上限交付単価</t>
    <rPh sb="0" eb="2">
      <t>ジョウゲン</t>
    </rPh>
    <rPh sb="2" eb="6">
      <t>コウフタンカ</t>
    </rPh>
    <phoneticPr fontId="2"/>
  </si>
  <si>
    <t>円</t>
    <rPh sb="0" eb="1">
      <t>エン</t>
    </rPh>
    <phoneticPr fontId="2"/>
  </si>
  <si>
    <t>総額（税込）</t>
    <rPh sb="0" eb="2">
      <t>ソウガク</t>
    </rPh>
    <rPh sb="3" eb="5">
      <t>ゼイコミ</t>
    </rPh>
    <phoneticPr fontId="2"/>
  </si>
  <si>
    <t>補助額</t>
    <rPh sb="0" eb="3">
      <t>ホジョガク</t>
    </rPh>
    <phoneticPr fontId="2"/>
  </si>
  <si>
    <t>資材費（見込額）</t>
    <rPh sb="0" eb="2">
      <t>シザイ</t>
    </rPh>
    <rPh sb="2" eb="3">
      <t>ヒ</t>
    </rPh>
    <rPh sb="4" eb="7">
      <t>ミコミガク</t>
    </rPh>
    <phoneticPr fontId="2"/>
  </si>
  <si>
    <t>台</t>
    <rPh sb="0" eb="1">
      <t>ダイ</t>
    </rPh>
    <phoneticPr fontId="2"/>
  </si>
  <si>
    <t>関連機材</t>
    <rPh sb="0" eb="2">
      <t>カンレン</t>
    </rPh>
    <rPh sb="2" eb="4">
      <t>キザイ</t>
    </rPh>
    <phoneticPr fontId="2"/>
  </si>
  <si>
    <t>導入台数</t>
    <rPh sb="0" eb="2">
      <t>ドウニュウ</t>
    </rPh>
    <rPh sb="2" eb="4">
      <t>ダイスウ</t>
    </rPh>
    <phoneticPr fontId="2"/>
  </si>
  <si>
    <t>台</t>
    <rPh sb="0" eb="1">
      <t>ダイ</t>
    </rPh>
    <phoneticPr fontId="2"/>
  </si>
  <si>
    <t>施用面積</t>
    <rPh sb="0" eb="1">
      <t>セ</t>
    </rPh>
    <rPh sb="1" eb="2">
      <t>ヨウ</t>
    </rPh>
    <rPh sb="2" eb="4">
      <t>メンセキ</t>
    </rPh>
    <phoneticPr fontId="2"/>
  </si>
  <si>
    <t>施用期間</t>
    <rPh sb="0" eb="1">
      <t>セ</t>
    </rPh>
    <rPh sb="1" eb="2">
      <t>ヨウ</t>
    </rPh>
    <rPh sb="2" eb="4">
      <t>キカン</t>
    </rPh>
    <phoneticPr fontId="2"/>
  </si>
  <si>
    <t>機材費（見込額）</t>
    <rPh sb="0" eb="2">
      <t>キザイ</t>
    </rPh>
    <rPh sb="2" eb="3">
      <t>ヒ</t>
    </rPh>
    <rPh sb="4" eb="7">
      <t>ミコミガク</t>
    </rPh>
    <phoneticPr fontId="2"/>
  </si>
  <si>
    <t>導入圃場
面積</t>
    <rPh sb="0" eb="2">
      <t>ドウニュウ</t>
    </rPh>
    <rPh sb="2" eb="4">
      <t>ホジョウ</t>
    </rPh>
    <rPh sb="5" eb="7">
      <t>メンセキ</t>
    </rPh>
    <phoneticPr fontId="2"/>
  </si>
  <si>
    <t>資材種別</t>
    <rPh sb="0" eb="2">
      <t>シザイ</t>
    </rPh>
    <rPh sb="2" eb="4">
      <t>シュベツ</t>
    </rPh>
    <phoneticPr fontId="2"/>
  </si>
  <si>
    <t>資材名
（または型番）</t>
    <rPh sb="0" eb="2">
      <t>シザイ</t>
    </rPh>
    <rPh sb="2" eb="3">
      <t>メイ</t>
    </rPh>
    <rPh sb="8" eb="10">
      <t>カタバン</t>
    </rPh>
    <phoneticPr fontId="2"/>
  </si>
  <si>
    <t>規格</t>
    <rPh sb="0" eb="2">
      <t>キカク</t>
    </rPh>
    <phoneticPr fontId="2"/>
  </si>
  <si>
    <t>ｍ</t>
    <phoneticPr fontId="2"/>
  </si>
  <si>
    <t>幅</t>
    <rPh sb="0" eb="1">
      <t>ハバ</t>
    </rPh>
    <phoneticPr fontId="2"/>
  </si>
  <si>
    <t>使用数量</t>
    <rPh sb="0" eb="2">
      <t>シヨウ</t>
    </rPh>
    <rPh sb="2" eb="3">
      <t>スウ</t>
    </rPh>
    <rPh sb="3" eb="4">
      <t>リョウ</t>
    </rPh>
    <phoneticPr fontId="2"/>
  </si>
  <si>
    <t>上限交付単価</t>
    <rPh sb="0" eb="2">
      <t>ジョウゲン</t>
    </rPh>
    <rPh sb="2" eb="6">
      <t>コウフタンカ</t>
    </rPh>
    <phoneticPr fontId="2"/>
  </si>
  <si>
    <t>円/㎡</t>
    <rPh sb="0" eb="1">
      <t>エン</t>
    </rPh>
    <phoneticPr fontId="2"/>
  </si>
  <si>
    <t>m</t>
    <phoneticPr fontId="2"/>
  </si>
  <si>
    <t>資材費</t>
    <rPh sb="0" eb="3">
      <t>シザイヒ</t>
    </rPh>
    <phoneticPr fontId="2"/>
  </si>
  <si>
    <t>総額（税込）</t>
    <rPh sb="0" eb="2">
      <t>ソウガク</t>
    </rPh>
    <rPh sb="3" eb="5">
      <t>ゼイコミ</t>
    </rPh>
    <phoneticPr fontId="2"/>
  </si>
  <si>
    <t>補助額</t>
    <rPh sb="0" eb="3">
      <t>ホジョガク</t>
    </rPh>
    <phoneticPr fontId="2"/>
  </si>
  <si>
    <t>(2)物理的・耕種的防除資材費</t>
    <rPh sb="3" eb="5">
      <t>ブツリ</t>
    </rPh>
    <rPh sb="5" eb="6">
      <t>テキ</t>
    </rPh>
    <rPh sb="7" eb="9">
      <t>コウシュ</t>
    </rPh>
    <rPh sb="9" eb="10">
      <t>テキ</t>
    </rPh>
    <rPh sb="10" eb="12">
      <t>ボウジョ</t>
    </rPh>
    <rPh sb="12" eb="14">
      <t>シザイ</t>
    </rPh>
    <rPh sb="14" eb="15">
      <t>ヒ</t>
    </rPh>
    <phoneticPr fontId="2"/>
  </si>
  <si>
    <t>円</t>
    <rPh sb="0" eb="1">
      <t>エン</t>
    </rPh>
    <phoneticPr fontId="2"/>
  </si>
  <si>
    <t>防虫ネット</t>
    <rPh sb="0" eb="2">
      <t>ボウチュウ</t>
    </rPh>
    <phoneticPr fontId="2"/>
  </si>
  <si>
    <t>光反射シート</t>
    <rPh sb="0" eb="1">
      <t>ヒカリ</t>
    </rPh>
    <rPh sb="1" eb="3">
      <t>ハンシャ</t>
    </rPh>
    <phoneticPr fontId="2"/>
  </si>
  <si>
    <t>ソケット付ケーブル</t>
    <rPh sb="4" eb="5">
      <t>ツキ</t>
    </rPh>
    <phoneticPr fontId="2"/>
  </si>
  <si>
    <t>タイマー</t>
    <phoneticPr fontId="2"/>
  </si>
  <si>
    <t>a</t>
    <phoneticPr fontId="2"/>
  </si>
  <si>
    <t>遮熱性農POフィルム</t>
    <rPh sb="0" eb="2">
      <t>シャネツ</t>
    </rPh>
    <rPh sb="2" eb="3">
      <t>セイ</t>
    </rPh>
    <rPh sb="3" eb="4">
      <t>ノウ</t>
    </rPh>
    <phoneticPr fontId="2"/>
  </si>
  <si>
    <t>育苗圃場面積：</t>
    <rPh sb="0" eb="2">
      <t>イクビョウ</t>
    </rPh>
    <rPh sb="2" eb="4">
      <t>ホジョウ</t>
    </rPh>
    <rPh sb="4" eb="6">
      <t>メンセキ</t>
    </rPh>
    <phoneticPr fontId="2"/>
  </si>
  <si>
    <r>
      <t xml:space="preserve">ボトキラー水和剤ダクト投入機
</t>
    </r>
    <r>
      <rPr>
        <sz val="12"/>
        <color theme="1"/>
        <rFont val="ＭＳ Ｐゴシック"/>
        <family val="3"/>
        <charset val="128"/>
      </rPr>
      <t>（きつつき君 SA-200）</t>
    </r>
    <rPh sb="5" eb="8">
      <t>スイワザイ</t>
    </rPh>
    <rPh sb="11" eb="13">
      <t>トウニュウ</t>
    </rPh>
    <rPh sb="13" eb="14">
      <t>キ</t>
    </rPh>
    <rPh sb="20" eb="21">
      <t>クン</t>
    </rPh>
    <phoneticPr fontId="2"/>
  </si>
  <si>
    <t>個</t>
    <rPh sb="0" eb="1">
      <t>コ</t>
    </rPh>
    <phoneticPr fontId="2"/>
  </si>
  <si>
    <t>厚さ</t>
    <rPh sb="0" eb="1">
      <t>アツ</t>
    </rPh>
    <phoneticPr fontId="2"/>
  </si>
  <si>
    <t>mm</t>
    <phoneticPr fontId="2"/>
  </si>
  <si>
    <t>合計</t>
    <rPh sb="0" eb="2">
      <t>ゴウケイ</t>
    </rPh>
    <phoneticPr fontId="2"/>
  </si>
  <si>
    <t>（A）</t>
    <phoneticPr fontId="2"/>
  </si>
  <si>
    <t>（B）</t>
    <phoneticPr fontId="2"/>
  </si>
  <si>
    <t>（C）</t>
    <phoneticPr fontId="2"/>
  </si>
  <si>
    <t>（D）</t>
    <phoneticPr fontId="2"/>
  </si>
  <si>
    <t>②病害対策用＝うどんこ病・灰色かび病に対する微生物資材</t>
    <phoneticPr fontId="2"/>
  </si>
  <si>
    <t>(1)生物農薬費</t>
    <rPh sb="3" eb="5">
      <t>セイブツ</t>
    </rPh>
    <rPh sb="5" eb="7">
      <t>ノウヤク</t>
    </rPh>
    <rPh sb="7" eb="8">
      <t>ヒ</t>
    </rPh>
    <phoneticPr fontId="2"/>
  </si>
  <si>
    <t>①害虫対策用＝ハダニ類・アブラムシ類・アザミウマ類に対する天敵資材</t>
    <phoneticPr fontId="2"/>
  </si>
  <si>
    <t>事業費（税込）</t>
    <rPh sb="0" eb="3">
      <t>ジギョウヒ</t>
    </rPh>
    <rPh sb="4" eb="6">
      <t>ゼイコミ</t>
    </rPh>
    <phoneticPr fontId="2"/>
  </si>
  <si>
    <t>補助額</t>
    <rPh sb="0" eb="3">
      <t>ホジョガク</t>
    </rPh>
    <phoneticPr fontId="2"/>
  </si>
  <si>
    <t>生物農薬費</t>
    <rPh sb="0" eb="2">
      <t>セイブツ</t>
    </rPh>
    <rPh sb="2" eb="4">
      <t>ノウヤク</t>
    </rPh>
    <rPh sb="4" eb="5">
      <t>ヒ</t>
    </rPh>
    <phoneticPr fontId="2"/>
  </si>
  <si>
    <t>合計</t>
    <rPh sb="0" eb="2">
      <t>ゴウケイ</t>
    </rPh>
    <phoneticPr fontId="2"/>
  </si>
  <si>
    <t>資材費
（B)</t>
    <rPh sb="0" eb="3">
      <t>シザイヒ</t>
    </rPh>
    <phoneticPr fontId="2"/>
  </si>
  <si>
    <t>機材費
（C)</t>
    <rPh sb="0" eb="3">
      <t>キザイヒ</t>
    </rPh>
    <phoneticPr fontId="2"/>
  </si>
  <si>
    <t>物理的・耕種的
防除資材費
（D)</t>
    <rPh sb="0" eb="3">
      <t>ブツリテキ</t>
    </rPh>
    <rPh sb="4" eb="6">
      <t>コウシュ</t>
    </rPh>
    <rPh sb="6" eb="7">
      <t>テキ</t>
    </rPh>
    <rPh sb="8" eb="10">
      <t>ボウジョ</t>
    </rPh>
    <rPh sb="10" eb="13">
      <t>シザイヒ</t>
    </rPh>
    <phoneticPr fontId="2"/>
  </si>
  <si>
    <t>※(A)の補助額は(B)、(C)、(D)の補助額の合計の2倍以内の金額まで</t>
    <rPh sb="5" eb="8">
      <t>ホジョガク</t>
    </rPh>
    <rPh sb="21" eb="24">
      <t>ホジョガク</t>
    </rPh>
    <rPh sb="25" eb="27">
      <t>ゴウケイ</t>
    </rPh>
    <rPh sb="29" eb="30">
      <t>バイ</t>
    </rPh>
    <rPh sb="30" eb="32">
      <t>イナイ</t>
    </rPh>
    <rPh sb="33" eb="35">
      <t>キンガク</t>
    </rPh>
    <phoneticPr fontId="2"/>
  </si>
  <si>
    <t>資材費合計</t>
    <rPh sb="0" eb="3">
      <t>シザイヒ</t>
    </rPh>
    <rPh sb="3" eb="5">
      <t>ゴウケイ</t>
    </rPh>
    <phoneticPr fontId="2"/>
  </si>
  <si>
    <t>アザミウマ捕殺用
粘着トラップ</t>
    <rPh sb="5" eb="7">
      <t>ホサツ</t>
    </rPh>
    <rPh sb="7" eb="8">
      <t>ヨウ</t>
    </rPh>
    <rPh sb="9" eb="11">
      <t>ネンチャク</t>
    </rPh>
    <phoneticPr fontId="2"/>
  </si>
  <si>
    <t>cmピッチ</t>
  </si>
  <si>
    <t>ソケ
ット　　　</t>
    <phoneticPr fontId="2"/>
  </si>
  <si>
    <t>UV-B電球型蛍光灯</t>
    <phoneticPr fontId="2"/>
  </si>
  <si>
    <t>　UV-Bランプ</t>
    <phoneticPr fontId="2"/>
  </si>
  <si>
    <t>害虫対策向け
（A)</t>
    <rPh sb="0" eb="2">
      <t>ガイチュウ</t>
    </rPh>
    <rPh sb="2" eb="4">
      <t>タイサク</t>
    </rPh>
    <rPh sb="4" eb="5">
      <t>ム</t>
    </rPh>
    <phoneticPr fontId="2"/>
  </si>
  <si>
    <t>病害対策向け</t>
    <rPh sb="0" eb="2">
      <t>ビョウガイ</t>
    </rPh>
    <rPh sb="2" eb="4">
      <t>タイサク</t>
    </rPh>
    <rPh sb="4" eb="5">
      <t>ム</t>
    </rPh>
    <phoneticPr fontId="2"/>
  </si>
  <si>
    <t>別記様式C（第１、６号様式別紙）</t>
    <rPh sb="0" eb="4">
      <t>ベッキヨウシキ</t>
    </rPh>
    <rPh sb="6" eb="7">
      <t>ダイ</t>
    </rPh>
    <rPh sb="10" eb="13">
      <t>ゴウヨウシキ</t>
    </rPh>
    <rPh sb="13" eb="15">
      <t>ベッシ</t>
    </rPh>
    <phoneticPr fontId="2"/>
  </si>
  <si>
    <t xml:space="preserve"> ・導入する物理的・耕種的防除資材が補助要件に合致したものであることを示す資料【計画時】</t>
    <rPh sb="0" eb="2">
      <t>シザイ</t>
    </rPh>
    <rPh sb="2" eb="4">
      <t>ドウニュウ</t>
    </rPh>
    <rPh sb="6" eb="8">
      <t>ブツリ</t>
    </rPh>
    <rPh sb="8" eb="9">
      <t>テキ</t>
    </rPh>
    <rPh sb="10" eb="12">
      <t>コウシュ</t>
    </rPh>
    <rPh sb="12" eb="13">
      <t>テキ</t>
    </rPh>
    <rPh sb="13" eb="15">
      <t>ボウジョ</t>
    </rPh>
    <rPh sb="15" eb="17">
      <t>シザイ</t>
    </rPh>
    <rPh sb="18" eb="20">
      <t>ホジョ</t>
    </rPh>
    <rPh sb="20" eb="22">
      <t>ヨウケン</t>
    </rPh>
    <rPh sb="23" eb="25">
      <t>ガッチ</t>
    </rPh>
    <rPh sb="35" eb="36">
      <t>シメ</t>
    </rPh>
    <rPh sb="37" eb="39">
      <t>シリョウ</t>
    </rPh>
    <rPh sb="40" eb="42">
      <t>ケイカク</t>
    </rPh>
    <rPh sb="42" eb="43">
      <t>ジ</t>
    </rPh>
    <phoneticPr fontId="2"/>
  </si>
  <si>
    <t xml:space="preserve"> ・経費の根拠書類（見積書、納品書、請求書、領収書）【計画時、実績報告時】</t>
    <rPh sb="0" eb="2">
      <t>シザイ</t>
    </rPh>
    <rPh sb="2" eb="4">
      <t>ケイヒ</t>
    </rPh>
    <rPh sb="5" eb="7">
      <t>コンキョ</t>
    </rPh>
    <rPh sb="7" eb="9">
      <t>ショルイ</t>
    </rPh>
    <rPh sb="10" eb="13">
      <t>ミツモリショ</t>
    </rPh>
    <rPh sb="14" eb="17">
      <t>ノウヒンショ</t>
    </rPh>
    <rPh sb="18" eb="21">
      <t>セイキュウショ</t>
    </rPh>
    <rPh sb="22" eb="25">
      <t>リョウシュウショ</t>
    </rPh>
    <rPh sb="27" eb="29">
      <t>ケイカク</t>
    </rPh>
    <rPh sb="29" eb="30">
      <t>ジ</t>
    </rPh>
    <phoneticPr fontId="2"/>
  </si>
  <si>
    <t>ミ280.0円/100頭
チ252.5円/100頭</t>
    <rPh sb="6" eb="7">
      <t>エン</t>
    </rPh>
    <rPh sb="11" eb="12">
      <t>アタマ</t>
    </rPh>
    <rPh sb="19" eb="20">
      <t>エン</t>
    </rPh>
    <rPh sb="24" eb="25">
      <t>アタマ</t>
    </rPh>
    <phoneticPr fontId="2"/>
  </si>
  <si>
    <t>円/a</t>
    <rPh sb="0" eb="1">
      <t>エン</t>
    </rPh>
    <phoneticPr fontId="2"/>
  </si>
  <si>
    <t>-</t>
    <phoneticPr fontId="2"/>
  </si>
  <si>
    <t>別記様式A（第７条関係、第１号、第６号様式別紙）</t>
    <rPh sb="0" eb="2">
      <t>ベッキ</t>
    </rPh>
    <rPh sb="2" eb="4">
      <t>ヨウシキ</t>
    </rPh>
    <rPh sb="6" eb="7">
      <t>ダイ</t>
    </rPh>
    <rPh sb="8" eb="9">
      <t>ジョウ</t>
    </rPh>
    <rPh sb="9" eb="11">
      <t>カンケイ</t>
    </rPh>
    <phoneticPr fontId="2"/>
  </si>
  <si>
    <t>輸出向けイチゴ生産体系転換計画（実績報告）書</t>
    <phoneticPr fontId="2"/>
  </si>
  <si>
    <t>１．	事業実施主体の概要</t>
    <phoneticPr fontId="2"/>
  </si>
  <si>
    <t>（１）	団体と代表者</t>
    <rPh sb="4" eb="6">
      <t>ダンタイ</t>
    </rPh>
    <rPh sb="7" eb="10">
      <t>ダイヒョウシャ</t>
    </rPh>
    <phoneticPr fontId="2"/>
  </si>
  <si>
    <t>団体名</t>
    <rPh sb="0" eb="3">
      <t>ダンタイメイ</t>
    </rPh>
    <phoneticPr fontId="2"/>
  </si>
  <si>
    <t>代表者名</t>
    <rPh sb="0" eb="3">
      <t>ダイヒョウシャ</t>
    </rPh>
    <rPh sb="3" eb="4">
      <t>メイ</t>
    </rPh>
    <phoneticPr fontId="2"/>
  </si>
  <si>
    <t>所在地</t>
    <rPh sb="0" eb="3">
      <t>ショザイチ</t>
    </rPh>
    <phoneticPr fontId="2"/>
  </si>
  <si>
    <t>構成員数</t>
    <rPh sb="0" eb="3">
      <t>コウセイイン</t>
    </rPh>
    <rPh sb="3" eb="4">
      <t>スウ</t>
    </rPh>
    <phoneticPr fontId="2"/>
  </si>
  <si>
    <t>人</t>
    <rPh sb="0" eb="1">
      <t>ニン</t>
    </rPh>
    <phoneticPr fontId="2"/>
  </si>
  <si>
    <t>栽培面積</t>
    <rPh sb="0" eb="2">
      <t>サイバイ</t>
    </rPh>
    <rPh sb="2" eb="4">
      <t>メンセキ</t>
    </rPh>
    <phoneticPr fontId="2"/>
  </si>
  <si>
    <t>a　（本圃合計；当年4月実績）</t>
    <rPh sb="3" eb="4">
      <t>ホン</t>
    </rPh>
    <rPh sb="4" eb="5">
      <t>ホ</t>
    </rPh>
    <rPh sb="8" eb="10">
      <t>トウネン</t>
    </rPh>
    <rPh sb="11" eb="12">
      <t>ガツ</t>
    </rPh>
    <rPh sb="12" eb="14">
      <t>ジッセキ</t>
    </rPh>
    <phoneticPr fontId="2"/>
  </si>
  <si>
    <t>電話番号</t>
    <rPh sb="0" eb="2">
      <t>デンワ</t>
    </rPh>
    <rPh sb="2" eb="4">
      <t>バンゴウ</t>
    </rPh>
    <phoneticPr fontId="2"/>
  </si>
  <si>
    <t>E-mail</t>
    <phoneticPr fontId="2"/>
  </si>
  <si>
    <t>（２）取組生産者</t>
    <rPh sb="3" eb="5">
      <t>トリクミ</t>
    </rPh>
    <rPh sb="5" eb="8">
      <t>セイサンシャ</t>
    </rPh>
    <phoneticPr fontId="2"/>
  </si>
  <si>
    <t>No.</t>
    <phoneticPr fontId="2"/>
  </si>
  <si>
    <t>氏名</t>
    <rPh sb="0" eb="2">
      <t>シメイ</t>
    </rPh>
    <phoneticPr fontId="2"/>
  </si>
  <si>
    <t>住所</t>
    <rPh sb="0" eb="2">
      <t>ジュウショ</t>
    </rPh>
    <phoneticPr fontId="2"/>
  </si>
  <si>
    <t>輸出実績（該当するものに☑）*1</t>
    <rPh sb="0" eb="2">
      <t>ユシュツ</t>
    </rPh>
    <rPh sb="2" eb="4">
      <t>ジッセキ</t>
    </rPh>
    <rPh sb="5" eb="7">
      <t>ガイトウ</t>
    </rPh>
    <phoneticPr fontId="2"/>
  </si>
  <si>
    <t>１</t>
    <phoneticPr fontId="2"/>
  </si>
  <si>
    <t>□前年度実績あり　　　□前々年度実績あり　　　□実績なし</t>
    <rPh sb="1" eb="4">
      <t>ゼンネンド</t>
    </rPh>
    <rPh sb="4" eb="6">
      <t>ジッセキ</t>
    </rPh>
    <rPh sb="12" eb="14">
      <t>ゼンゼン</t>
    </rPh>
    <rPh sb="14" eb="16">
      <t>ネンド</t>
    </rPh>
    <rPh sb="16" eb="18">
      <t>ジッセキ</t>
    </rPh>
    <rPh sb="24" eb="26">
      <t>ジッセキ</t>
    </rPh>
    <phoneticPr fontId="2"/>
  </si>
  <si>
    <t>２</t>
    <phoneticPr fontId="2"/>
  </si>
  <si>
    <t>３</t>
    <phoneticPr fontId="2"/>
  </si>
  <si>
    <t>４</t>
    <phoneticPr fontId="2"/>
  </si>
  <si>
    <t>５</t>
  </si>
  <si>
    <t>６</t>
  </si>
  <si>
    <t>７</t>
  </si>
  <si>
    <t>８</t>
    <phoneticPr fontId="2"/>
  </si>
  <si>
    <t>*1　前年度・前々年度ともに輸出実績がある場合は必ず両方に☑を記入すること。</t>
    <rPh sb="3" eb="6">
      <t>ゼンネンド</t>
    </rPh>
    <rPh sb="7" eb="11">
      <t>ゼンゼンネンド</t>
    </rPh>
    <rPh sb="14" eb="16">
      <t>ユシュツ</t>
    </rPh>
    <rPh sb="16" eb="18">
      <t>ジッセキ</t>
    </rPh>
    <rPh sb="21" eb="23">
      <t>バアイ</t>
    </rPh>
    <rPh sb="24" eb="25">
      <t>カナラ</t>
    </rPh>
    <rPh sb="26" eb="28">
      <t>リョウホウ</t>
    </rPh>
    <rPh sb="31" eb="33">
      <t>キニュウ</t>
    </rPh>
    <phoneticPr fontId="2"/>
  </si>
  <si>
    <t>※ 必要に応じて行を追加すること。</t>
    <phoneticPr fontId="2"/>
  </si>
  <si>
    <t>２．事業計画（実績）</t>
    <rPh sb="2" eb="4">
      <t>ジギョウ</t>
    </rPh>
    <rPh sb="4" eb="6">
      <t>ケイカク</t>
    </rPh>
    <rPh sb="7" eb="9">
      <t>ジッセキ</t>
    </rPh>
    <phoneticPr fontId="2"/>
  </si>
  <si>
    <t>取組生産者</t>
    <rPh sb="0" eb="2">
      <t>トリクミ</t>
    </rPh>
    <rPh sb="2" eb="5">
      <t>セイサンシャ</t>
    </rPh>
    <phoneticPr fontId="2"/>
  </si>
  <si>
    <t>作付計画（実績）</t>
    <rPh sb="0" eb="2">
      <t>サクツケ</t>
    </rPh>
    <rPh sb="2" eb="4">
      <t>ケイカク</t>
    </rPh>
    <rPh sb="5" eb="7">
      <t>ジッセキ</t>
    </rPh>
    <phoneticPr fontId="2"/>
  </si>
  <si>
    <t>出荷計画
（実績）</t>
    <rPh sb="0" eb="2">
      <t>シュッカ</t>
    </rPh>
    <rPh sb="2" eb="4">
      <t>ケイカク</t>
    </rPh>
    <rPh sb="6" eb="8">
      <t>ジッセキ</t>
    </rPh>
    <phoneticPr fontId="2"/>
  </si>
  <si>
    <t>生物農薬 病害対策向け利用計画（実績）</t>
    <rPh sb="0" eb="2">
      <t>セイブツ</t>
    </rPh>
    <rPh sb="2" eb="4">
      <t>ノウヤク</t>
    </rPh>
    <rPh sb="5" eb="7">
      <t>ビョウガイ</t>
    </rPh>
    <rPh sb="7" eb="9">
      <t>タイサク</t>
    </rPh>
    <rPh sb="9" eb="10">
      <t>ム</t>
    </rPh>
    <rPh sb="11" eb="13">
      <t>リヨウ</t>
    </rPh>
    <rPh sb="13" eb="15">
      <t>ケイカク</t>
    </rPh>
    <rPh sb="16" eb="18">
      <t>ジッセキ</t>
    </rPh>
    <phoneticPr fontId="2"/>
  </si>
  <si>
    <t>本圃合計</t>
    <rPh sb="0" eb="1">
      <t>ホン</t>
    </rPh>
    <rPh sb="1" eb="2">
      <t>ホ</t>
    </rPh>
    <rPh sb="2" eb="4">
      <t>ゴウケイ</t>
    </rPh>
    <phoneticPr fontId="2"/>
  </si>
  <si>
    <t>輸出対応圃場*1</t>
    <rPh sb="0" eb="2">
      <t>ユシュツ</t>
    </rPh>
    <rPh sb="2" eb="4">
      <t>タイオウ</t>
    </rPh>
    <rPh sb="4" eb="6">
      <t>ホジョウ</t>
    </rPh>
    <phoneticPr fontId="2"/>
  </si>
  <si>
    <t>11～2月
輸出対応圃場出荷箱数*3</t>
    <rPh sb="4" eb="5">
      <t>ガツ</t>
    </rPh>
    <phoneticPr fontId="2"/>
  </si>
  <si>
    <t>10～2月使用量*4</t>
    <rPh sb="4" eb="5">
      <t>ガツ</t>
    </rPh>
    <rPh sb="5" eb="8">
      <t>シヨウリョウ</t>
    </rPh>
    <phoneticPr fontId="2"/>
  </si>
  <si>
    <t>10～2月
使用量
（g）</t>
    <rPh sb="4" eb="5">
      <t>ガツ</t>
    </rPh>
    <rPh sb="6" eb="9">
      <t>シヨウリョウ</t>
    </rPh>
    <phoneticPr fontId="2"/>
  </si>
  <si>
    <t>導入台数
（台）</t>
    <rPh sb="0" eb="4">
      <t>ドウニュウダイスウ</t>
    </rPh>
    <rPh sb="6" eb="7">
      <t>ダイ</t>
    </rPh>
    <phoneticPr fontId="2"/>
  </si>
  <si>
    <t>事業費
（円；税込）</t>
    <rPh sb="0" eb="3">
      <t>ジギョウヒ</t>
    </rPh>
    <rPh sb="5" eb="6">
      <t>エン</t>
    </rPh>
    <rPh sb="7" eb="9">
      <t>ゼイコミ</t>
    </rPh>
    <phoneticPr fontId="2"/>
  </si>
  <si>
    <t xml:space="preserve">
補助額
（円）
【B】</t>
    <rPh sb="2" eb="5">
      <t>ホジョガク</t>
    </rPh>
    <rPh sb="7" eb="8">
      <t>エン</t>
    </rPh>
    <phoneticPr fontId="2"/>
  </si>
  <si>
    <t>定植時点</t>
    <rPh sb="0" eb="2">
      <t>テイショク</t>
    </rPh>
    <rPh sb="2" eb="4">
      <t>ジテン</t>
    </rPh>
    <phoneticPr fontId="2"/>
  </si>
  <si>
    <t>事業完了時点
*2</t>
    <rPh sb="0" eb="2">
      <t>ジギョウ</t>
    </rPh>
    <rPh sb="2" eb="4">
      <t>カンリョウ</t>
    </rPh>
    <rPh sb="4" eb="6">
      <t>ジテン</t>
    </rPh>
    <phoneticPr fontId="2"/>
  </si>
  <si>
    <t>放飼頭数</t>
    <rPh sb="0" eb="2">
      <t>ホウシ</t>
    </rPh>
    <rPh sb="2" eb="4">
      <t>アタマカズ</t>
    </rPh>
    <phoneticPr fontId="2"/>
  </si>
  <si>
    <t>導入アブラムシ数</t>
    <rPh sb="0" eb="2">
      <t>ドウニュウ</t>
    </rPh>
    <rPh sb="7" eb="8">
      <t>スウ</t>
    </rPh>
    <phoneticPr fontId="2"/>
  </si>
  <si>
    <t>セット数</t>
    <rPh sb="3" eb="4">
      <t>スウ</t>
    </rPh>
    <phoneticPr fontId="2"/>
  </si>
  <si>
    <t>棟数</t>
    <rPh sb="0" eb="1">
      <t>トウ</t>
    </rPh>
    <rPh sb="1" eb="2">
      <t>スウ</t>
    </rPh>
    <phoneticPr fontId="2"/>
  </si>
  <si>
    <t>面積
(a)</t>
    <rPh sb="0" eb="2">
      <t>メンセキ</t>
    </rPh>
    <phoneticPr fontId="2"/>
  </si>
  <si>
    <t>ミヤコ
カブリダニ</t>
    <phoneticPr fontId="2"/>
  </si>
  <si>
    <t>チリ
カブリダニ</t>
    <phoneticPr fontId="2"/>
  </si>
  <si>
    <t>リモニカス
カブリダニ</t>
    <phoneticPr fontId="2"/>
  </si>
  <si>
    <t>ククメリス
カブリダニ</t>
    <phoneticPr fontId="2"/>
  </si>
  <si>
    <t>コレマン
アブラバチ</t>
    <phoneticPr fontId="2"/>
  </si>
  <si>
    <t>バンカー
植物</t>
    <rPh sb="5" eb="7">
      <t>ショクブツ</t>
    </rPh>
    <phoneticPr fontId="2"/>
  </si>
  <si>
    <t>バンカー
植物給水
キット</t>
    <rPh sb="5" eb="7">
      <t>ショクブツ</t>
    </rPh>
    <rPh sb="7" eb="9">
      <t>キュウスイ</t>
    </rPh>
    <phoneticPr fontId="2"/>
  </si>
  <si>
    <t>ボトキラー
自動ダクト内投入機</t>
    <phoneticPr fontId="2"/>
  </si>
  <si>
    <t>うち補助対象頭数*5</t>
    <rPh sb="2" eb="4">
      <t>ホジョ</t>
    </rPh>
    <rPh sb="4" eb="6">
      <t>タイショウ</t>
    </rPh>
    <rPh sb="6" eb="8">
      <t>トウスウ</t>
    </rPh>
    <phoneticPr fontId="2"/>
  </si>
  <si>
    <t>うち補助対象頭数*6</t>
    <rPh sb="2" eb="4">
      <t>ホジョ</t>
    </rPh>
    <rPh sb="4" eb="6">
      <t>タイショウ</t>
    </rPh>
    <rPh sb="6" eb="8">
      <t>トウスウ</t>
    </rPh>
    <phoneticPr fontId="2"/>
  </si>
  <si>
    <t>１</t>
  </si>
  <si>
    <t>２</t>
  </si>
  <si>
    <t>３</t>
  </si>
  <si>
    <t>４</t>
  </si>
  <si>
    <t>７</t>
    <phoneticPr fontId="2"/>
  </si>
  <si>
    <t>*1 本圃ハウス棟数・面積の内数</t>
    <phoneticPr fontId="2"/>
  </si>
  <si>
    <t>*2 事業完了時点で輸出対応圃場として維持されている棟数・面積を記入（実績報告時のみ）</t>
    <phoneticPr fontId="2"/>
  </si>
  <si>
    <t>*3 輸出数量ではなく、輸出対応圃場で生産されたイチゴの国内向けを含む出荷数量を記入。</t>
    <rPh sb="3" eb="5">
      <t>ユシュツ</t>
    </rPh>
    <rPh sb="5" eb="7">
      <t>スウリョウ</t>
    </rPh>
    <rPh sb="12" eb="14">
      <t>ユシュツ</t>
    </rPh>
    <rPh sb="14" eb="16">
      <t>タイオウ</t>
    </rPh>
    <rPh sb="16" eb="18">
      <t>ホジョウ</t>
    </rPh>
    <rPh sb="19" eb="21">
      <t>セイサン</t>
    </rPh>
    <rPh sb="35" eb="37">
      <t>シュッカ</t>
    </rPh>
    <rPh sb="37" eb="39">
      <t>スウリョウ</t>
    </rPh>
    <rPh sb="40" eb="42">
      <t>キニュウ</t>
    </rPh>
    <phoneticPr fontId="2"/>
  </si>
  <si>
    <t>*4 生産者ごとに輸出対応圃場における使用量の合計値を記入。</t>
    <rPh sb="3" eb="6">
      <t>セイサンシャ</t>
    </rPh>
    <rPh sb="5" eb="6">
      <t>シャ</t>
    </rPh>
    <rPh sb="9" eb="11">
      <t>ユシュツ</t>
    </rPh>
    <rPh sb="11" eb="13">
      <t>タイオウ</t>
    </rPh>
    <rPh sb="13" eb="15">
      <t>ホジョウ</t>
    </rPh>
    <rPh sb="19" eb="22">
      <t>シヨウリョウ</t>
    </rPh>
    <rPh sb="23" eb="25">
      <t>ゴウケイ</t>
    </rPh>
    <rPh sb="25" eb="26">
      <t>チ</t>
    </rPh>
    <rPh sb="27" eb="29">
      <t>キニュウ</t>
    </rPh>
    <phoneticPr fontId="2"/>
  </si>
  <si>
    <t>*5 ミヤコカブリダニは10,000頭/10a以上放飼した場合に、5,000頭/10aを超える分を補助対象とする。</t>
    <phoneticPr fontId="2"/>
  </si>
  <si>
    <t>*6 チリカブリダニは12,000頭/10a以上を放飼した場合に、6,000頭/10aを超える分を補助対象とする。</t>
    <phoneticPr fontId="2"/>
  </si>
  <si>
    <t>※「輸出向けイチゴ生産資材利用計画（実績報告）書」の記載内容と合わせて下さい。</t>
    <phoneticPr fontId="2"/>
  </si>
  <si>
    <t>物理的・耕種的防除資材導入計画（実績）</t>
    <rPh sb="0" eb="2">
      <t>ブツリ</t>
    </rPh>
    <rPh sb="2" eb="3">
      <t>テキ</t>
    </rPh>
    <rPh sb="4" eb="6">
      <t>コウシュ</t>
    </rPh>
    <rPh sb="6" eb="7">
      <t>テキ</t>
    </rPh>
    <rPh sb="7" eb="9">
      <t>ボウジョ</t>
    </rPh>
    <rPh sb="9" eb="11">
      <t>シザイ</t>
    </rPh>
    <rPh sb="11" eb="13">
      <t>ドウニュウ</t>
    </rPh>
    <phoneticPr fontId="2"/>
  </si>
  <si>
    <t>総事業費
（円；税込）</t>
    <rPh sb="0" eb="1">
      <t>ソウ</t>
    </rPh>
    <rPh sb="1" eb="4">
      <t>ジギョウヒ</t>
    </rPh>
    <rPh sb="6" eb="7">
      <t>エン</t>
    </rPh>
    <rPh sb="8" eb="10">
      <t>ゼイコミ</t>
    </rPh>
    <phoneticPr fontId="2"/>
  </si>
  <si>
    <t>総補助額
（円）</t>
    <rPh sb="0" eb="1">
      <t>ソウ</t>
    </rPh>
    <rPh sb="1" eb="4">
      <t>ホジョガク</t>
    </rPh>
    <rPh sb="6" eb="7">
      <t>エン</t>
    </rPh>
    <phoneticPr fontId="2"/>
  </si>
  <si>
    <t>導入面積（a）</t>
    <rPh sb="0" eb="4">
      <t>ドウニュウメンセキ</t>
    </rPh>
    <phoneticPr fontId="2"/>
  </si>
  <si>
    <t xml:space="preserve">
補助額
（円）
【C】</t>
    <rPh sb="2" eb="5">
      <t>ホジョガク</t>
    </rPh>
    <rPh sb="7" eb="8">
      <t>エン</t>
    </rPh>
    <phoneticPr fontId="2"/>
  </si>
  <si>
    <t>防虫
ネット</t>
    <rPh sb="0" eb="2">
      <t>ボウチュウ</t>
    </rPh>
    <phoneticPr fontId="2"/>
  </si>
  <si>
    <t>光反射
シート</t>
    <rPh sb="0" eb="1">
      <t>ヒカリ</t>
    </rPh>
    <rPh sb="1" eb="3">
      <t>ハンシャ</t>
    </rPh>
    <phoneticPr fontId="2"/>
  </si>
  <si>
    <t>粘着
トラップ</t>
    <rPh sb="0" eb="2">
      <t>ネンチャク</t>
    </rPh>
    <phoneticPr fontId="2"/>
  </si>
  <si>
    <t>※ A／（B＋C）≦2となっていることを確認すること。</t>
    <rPh sb="20" eb="22">
      <t>カクニン</t>
    </rPh>
    <phoneticPr fontId="2"/>
  </si>
  <si>
    <t>３．補助金の額</t>
    <rPh sb="2" eb="5">
      <t>ホジョキン</t>
    </rPh>
    <rPh sb="6" eb="7">
      <t>ガク</t>
    </rPh>
    <phoneticPr fontId="2"/>
  </si>
  <si>
    <t>区分</t>
    <rPh sb="0" eb="2">
      <t>クブン</t>
    </rPh>
    <phoneticPr fontId="2"/>
  </si>
  <si>
    <t>補助事業に要する経費
（A＋B）</t>
    <phoneticPr fontId="2"/>
  </si>
  <si>
    <t>負担区分</t>
  </si>
  <si>
    <t>備考</t>
    <rPh sb="0" eb="2">
      <t>ビコウ</t>
    </rPh>
    <phoneticPr fontId="2"/>
  </si>
  <si>
    <t>補助金（A）</t>
    <rPh sb="0" eb="3">
      <t>ホジョキン</t>
    </rPh>
    <phoneticPr fontId="2"/>
  </si>
  <si>
    <t>その他（B）</t>
    <rPh sb="2" eb="3">
      <t>タ</t>
    </rPh>
    <phoneticPr fontId="2"/>
  </si>
  <si>
    <t>海外の規制・ニーズに対応した持続的な生産体系への転換</t>
    <phoneticPr fontId="2"/>
  </si>
  <si>
    <t>（１）生物農薬費</t>
  </si>
  <si>
    <t>うち、</t>
    <phoneticPr fontId="2"/>
  </si>
  <si>
    <t>害虫対策向け</t>
    <rPh sb="0" eb="2">
      <t>ガイチュウ</t>
    </rPh>
    <rPh sb="2" eb="4">
      <t>タイサク</t>
    </rPh>
    <rPh sb="4" eb="5">
      <t>ム</t>
    </rPh>
    <phoneticPr fontId="2"/>
  </si>
  <si>
    <t>（２）物理的・耕種的防除資材費</t>
    <rPh sb="3" eb="5">
      <t>ブツリ</t>
    </rPh>
    <rPh sb="5" eb="6">
      <t>テキ</t>
    </rPh>
    <rPh sb="7" eb="9">
      <t>コウシュ</t>
    </rPh>
    <rPh sb="9" eb="10">
      <t>テキ</t>
    </rPh>
    <rPh sb="10" eb="12">
      <t>ボウジョ</t>
    </rPh>
    <rPh sb="12" eb="14">
      <t>シザイ</t>
    </rPh>
    <rPh sb="14" eb="15">
      <t>ヒ</t>
    </rPh>
    <phoneticPr fontId="2"/>
  </si>
  <si>
    <t>４．事業完了予定日（または完了日）</t>
    <rPh sb="2" eb="4">
      <t>ジギョウ</t>
    </rPh>
    <rPh sb="4" eb="6">
      <t>カンリョウ</t>
    </rPh>
    <rPh sb="6" eb="9">
      <t>ヨテイビ</t>
    </rPh>
    <rPh sb="13" eb="16">
      <t>カンリョウビ</t>
    </rPh>
    <phoneticPr fontId="2"/>
  </si>
  <si>
    <t>令和</t>
    <rPh sb="0" eb="2">
      <t>レイワ</t>
    </rPh>
    <phoneticPr fontId="2"/>
  </si>
  <si>
    <t>年</t>
    <rPh sb="0" eb="1">
      <t>ネン</t>
    </rPh>
    <phoneticPr fontId="2"/>
  </si>
  <si>
    <t>月</t>
    <rPh sb="0" eb="1">
      <t>ガツ</t>
    </rPh>
    <phoneticPr fontId="2"/>
  </si>
  <si>
    <t>日</t>
    <rPh sb="0" eb="1">
      <t>ニチ</t>
    </rPh>
    <phoneticPr fontId="2"/>
  </si>
  <si>
    <t>５．添付資料</t>
    <rPh sb="2" eb="4">
      <t>テンプ</t>
    </rPh>
    <rPh sb="4" eb="6">
      <t>シリョウ</t>
    </rPh>
    <phoneticPr fontId="2"/>
  </si>
  <si>
    <t>□</t>
    <phoneticPr fontId="2"/>
  </si>
  <si>
    <t>輸出向けイチゴ生産資材利用計画（実績報告）書（別記様式Ｃ；全取組生産者分＋団体分）【計画時・実績報告時】</t>
    <rPh sb="37" eb="39">
      <t>ダンタイ</t>
    </rPh>
    <rPh sb="39" eb="40">
      <t>ブン</t>
    </rPh>
    <phoneticPr fontId="2"/>
  </si>
  <si>
    <t>団体の規約及び名簿【計画時】</t>
    <rPh sb="0" eb="2">
      <t>ダンタイ</t>
    </rPh>
    <rPh sb="3" eb="5">
      <t>キヤク</t>
    </rPh>
    <rPh sb="5" eb="6">
      <t>オヨ</t>
    </rPh>
    <rPh sb="7" eb="9">
      <t>メイボ</t>
    </rPh>
    <phoneticPr fontId="2"/>
  </si>
  <si>
    <t>前年度及び前々年度の輸出実績を示す書類（該当書類がない場合は輸出実績確認書兼誓約書（別記様式A別添））【計画時】</t>
    <rPh sb="0" eb="3">
      <t>ゼンネンド</t>
    </rPh>
    <rPh sb="3" eb="4">
      <t>オヨ</t>
    </rPh>
    <rPh sb="5" eb="7">
      <t>ゼンゼン</t>
    </rPh>
    <rPh sb="7" eb="9">
      <t>ネンド</t>
    </rPh>
    <rPh sb="10" eb="12">
      <t>ユシュツ</t>
    </rPh>
    <rPh sb="12" eb="14">
      <t>ジッセキ</t>
    </rPh>
    <rPh sb="15" eb="16">
      <t>シメ</t>
    </rPh>
    <rPh sb="17" eb="19">
      <t>ショルイ</t>
    </rPh>
    <rPh sb="20" eb="22">
      <t>ガイトウ</t>
    </rPh>
    <rPh sb="22" eb="24">
      <t>ショルイ</t>
    </rPh>
    <rPh sb="27" eb="29">
      <t>バアイ</t>
    </rPh>
    <rPh sb="30" eb="32">
      <t>ユシュツ</t>
    </rPh>
    <rPh sb="32" eb="34">
      <t>ジッセキ</t>
    </rPh>
    <rPh sb="34" eb="36">
      <t>カクニン</t>
    </rPh>
    <rPh sb="36" eb="37">
      <t>ショ</t>
    </rPh>
    <rPh sb="37" eb="38">
      <t>ケン</t>
    </rPh>
    <rPh sb="38" eb="41">
      <t>セイヤクショ</t>
    </rPh>
    <rPh sb="42" eb="44">
      <t>ベッキ</t>
    </rPh>
    <rPh sb="44" eb="46">
      <t>ヨウシキ</t>
    </rPh>
    <rPh sb="47" eb="49">
      <t>ベッテン</t>
    </rPh>
    <phoneticPr fontId="2"/>
  </si>
  <si>
    <t>出荷に係る実績を示す書類 （出荷明細）【実績報告時】</t>
    <phoneticPr fontId="2"/>
  </si>
  <si>
    <t>その他、知事が必要と認める書類</t>
    <phoneticPr fontId="2"/>
  </si>
  <si>
    <t>生物農薬 害虫対策向け利用計画（実績）</t>
    <rPh sb="0" eb="2">
      <t>セイブツ</t>
    </rPh>
    <rPh sb="2" eb="4">
      <t>ノウヤク</t>
    </rPh>
    <rPh sb="5" eb="7">
      <t>ガイチュウ</t>
    </rPh>
    <rPh sb="7" eb="9">
      <t>タイサク</t>
    </rPh>
    <rPh sb="9" eb="10">
      <t>ム</t>
    </rPh>
    <rPh sb="11" eb="13">
      <t>リヨウ</t>
    </rPh>
    <rPh sb="13" eb="15">
      <t>ケイカク</t>
    </rPh>
    <rPh sb="16" eb="18">
      <t>ジッセキ</t>
    </rPh>
    <phoneticPr fontId="2"/>
  </si>
  <si>
    <t xml:space="preserve">
補助額
（円）
【A】</t>
    <rPh sb="2" eb="5">
      <t>ホジョガク</t>
    </rPh>
    <rPh sb="7" eb="8">
      <t>エン</t>
    </rPh>
    <phoneticPr fontId="2"/>
  </si>
  <si>
    <r>
      <t xml:space="preserve">UV-B
ランプ
</t>
    </r>
    <r>
      <rPr>
        <sz val="10"/>
        <rFont val="ＭＳ Ｐゴシック"/>
        <family val="3"/>
        <charset val="128"/>
      </rPr>
      <t>（育苗）</t>
    </r>
    <rPh sb="10" eb="12">
      <t>イクビョウ</t>
    </rPh>
    <phoneticPr fontId="2"/>
  </si>
  <si>
    <r>
      <rPr>
        <sz val="10"/>
        <rFont val="ＭＳ Ｐゴシック"/>
        <family val="3"/>
        <charset val="128"/>
      </rPr>
      <t>遮熱性農POフィルム</t>
    </r>
    <r>
      <rPr>
        <sz val="11"/>
        <rFont val="ＭＳ Ｐゴシック"/>
        <family val="3"/>
        <charset val="128"/>
      </rPr>
      <t xml:space="preserve">
</t>
    </r>
    <r>
      <rPr>
        <sz val="10"/>
        <rFont val="ＭＳ Ｐゴシック"/>
        <family val="3"/>
        <charset val="128"/>
      </rPr>
      <t>（育苗）</t>
    </r>
    <rPh sb="0" eb="3">
      <t>シャネツセイ</t>
    </rPh>
    <rPh sb="3" eb="4">
      <t>ノウ</t>
    </rPh>
    <rPh sb="12" eb="14">
      <t>イクビョウ</t>
    </rPh>
    <phoneticPr fontId="2"/>
  </si>
  <si>
    <t>輸出向けイチゴ生産体系転換実証圃場申告書兼技術導入計画（実績報告）書（別記様式Ｂ；全取組生産者分）【計画時・実績報告時】</t>
    <rPh sb="20" eb="21">
      <t>ケン</t>
    </rPh>
    <rPh sb="21" eb="27">
      <t>ギジュツドウニュウケイカク</t>
    </rPh>
    <rPh sb="28" eb="32">
      <t>ジッセキホウコク</t>
    </rPh>
    <rPh sb="33" eb="34">
      <t>ショ</t>
    </rPh>
    <rPh sb="42" eb="44">
      <t>トリクミ</t>
    </rPh>
    <rPh sb="44" eb="47">
      <t>セイサンシャ</t>
    </rPh>
    <rPh sb="54" eb="56">
      <t>ジッセキ</t>
    </rPh>
    <rPh sb="56" eb="58">
      <t>ホウコク</t>
    </rPh>
    <rPh sb="58" eb="59">
      <t>ジ</t>
    </rPh>
    <phoneticPr fontId="2"/>
  </si>
  <si>
    <t>資材購入に係る経費の根拠書類（見積書、納品書、請求書、領収書）【計画時・実績報告時】</t>
    <rPh sb="19" eb="22">
      <t>ノウヒンショ</t>
    </rPh>
    <rPh sb="27" eb="30">
      <t>リョウシュウショ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</si>
</sst>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m/d;@"/>
  </numFmts>
  <fonts count="1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b/>
      <sz val="18"/>
      <color theme="1"/>
      <name val="ＭＳ Ｐゴシック"/>
      <family val="3"/>
      <charset val="128"/>
    </font>
    <font>
      <sz val="11"/>
      <color theme="1"/>
      <name val="游ゴシック"/>
      <family val="2"/>
      <charset val="128"/>
      <scheme val="minor"/>
    </font>
    <font>
      <sz val="12"/>
      <color theme="1"/>
      <name val="ＭＳ Ｐゴシック"/>
      <family val="3"/>
      <charset val="128"/>
    </font>
    <font>
      <sz val="13"/>
      <color theme="1"/>
      <name val="ＭＳ Ｐゴシック"/>
      <family val="3"/>
      <charset val="128"/>
    </font>
    <font>
      <sz val="10"/>
      <color theme="1"/>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18"/>
      <name val="ＭＳ Ｐゴシック"/>
      <family val="3"/>
      <charset val="128"/>
    </font>
    <font>
      <sz val="10"/>
      <name val="ＭＳ Ｐゴシック"/>
      <family val="3"/>
      <charset val="128"/>
    </font>
    <font>
      <b/>
      <sz val="18"/>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2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hair">
        <color indexed="64"/>
      </left>
      <right style="thin">
        <color indexed="64"/>
      </right>
      <top style="double">
        <color indexed="64"/>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bottom style="thin">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medium">
        <color indexed="64"/>
      </bottom>
      <diagonal style="hair">
        <color indexed="64"/>
      </diagonal>
    </border>
    <border diagonalUp="1">
      <left style="hair">
        <color indexed="64"/>
      </left>
      <right style="thin">
        <color indexed="64"/>
      </right>
      <top style="medium">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thin">
        <color indexed="64"/>
      </right>
      <top style="medium">
        <color indexed="64"/>
      </top>
      <bottom style="hair">
        <color indexed="64"/>
      </bottom>
      <diagonal style="hair">
        <color indexed="64"/>
      </diagonal>
    </border>
    <border diagonalUp="1">
      <left style="hair">
        <color indexed="64"/>
      </left>
      <right style="thin">
        <color indexed="64"/>
      </right>
      <top/>
      <bottom style="medium">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4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4" fillId="0" borderId="62" xfId="0" applyFont="1" applyBorder="1" applyAlignment="1">
      <alignment horizontal="center" vertical="center"/>
    </xf>
    <xf numFmtId="0" fontId="6" fillId="0" borderId="0" xfId="0" applyFont="1" applyAlignment="1">
      <alignment vertical="center"/>
    </xf>
    <xf numFmtId="0" fontId="3" fillId="0" borderId="0" xfId="0" applyFont="1">
      <alignment vertical="center"/>
    </xf>
    <xf numFmtId="0" fontId="4" fillId="0" borderId="0" xfId="0" applyFont="1" applyBorder="1" applyAlignment="1">
      <alignment horizontal="center" vertical="center"/>
    </xf>
    <xf numFmtId="0" fontId="1"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38" fontId="3" fillId="0" borderId="42" xfId="1" applyFont="1" applyBorder="1" applyAlignment="1">
      <alignment horizontal="right" vertical="center"/>
    </xf>
    <xf numFmtId="0" fontId="3" fillId="0" borderId="51" xfId="0" applyFont="1" applyBorder="1" applyAlignment="1">
      <alignment horizontal="center" vertical="center"/>
    </xf>
    <xf numFmtId="38" fontId="3" fillId="0" borderId="70" xfId="1" applyFont="1" applyBorder="1" applyAlignment="1">
      <alignment vertical="center"/>
    </xf>
    <xf numFmtId="38" fontId="3" fillId="0" borderId="71" xfId="1" applyFont="1" applyBorder="1" applyAlignment="1">
      <alignment vertical="center"/>
    </xf>
    <xf numFmtId="0" fontId="1" fillId="0" borderId="48" xfId="0" applyFont="1" applyBorder="1">
      <alignment vertical="center"/>
    </xf>
    <xf numFmtId="38" fontId="3" fillId="0" borderId="9" xfId="1" applyFont="1" applyBorder="1" applyAlignment="1">
      <alignment vertical="center"/>
    </xf>
    <xf numFmtId="38" fontId="3" fillId="0" borderId="0" xfId="1" applyFont="1" applyBorder="1" applyAlignment="1">
      <alignment vertical="center"/>
    </xf>
    <xf numFmtId="0" fontId="1" fillId="0" borderId="8" xfId="0" applyFont="1" applyBorder="1">
      <alignment vertical="center"/>
    </xf>
    <xf numFmtId="0" fontId="1" fillId="0" borderId="1" xfId="0" applyFont="1" applyBorder="1" applyAlignment="1">
      <alignment horizontal="center" vertical="top"/>
    </xf>
    <xf numFmtId="38" fontId="1" fillId="0" borderId="49" xfId="1" applyFont="1" applyBorder="1" applyAlignment="1">
      <alignment vertical="center"/>
    </xf>
    <xf numFmtId="38" fontId="1" fillId="0" borderId="43" xfId="1" applyFont="1" applyBorder="1" applyAlignment="1">
      <alignment vertical="center"/>
    </xf>
    <xf numFmtId="38" fontId="1" fillId="0" borderId="13" xfId="1" applyFont="1" applyBorder="1" applyAlignment="1">
      <alignment vertical="center"/>
    </xf>
    <xf numFmtId="0" fontId="1" fillId="0" borderId="29" xfId="0" applyFont="1" applyBorder="1" applyAlignment="1">
      <alignment horizontal="left" vertical="center" wrapText="1"/>
    </xf>
    <xf numFmtId="38" fontId="1" fillId="0" borderId="15" xfId="1" applyFont="1" applyBorder="1" applyAlignment="1">
      <alignment vertical="center"/>
    </xf>
    <xf numFmtId="38" fontId="1" fillId="0" borderId="22" xfId="1" applyFont="1" applyBorder="1" applyAlignment="1">
      <alignment vertical="center"/>
    </xf>
    <xf numFmtId="38" fontId="1" fillId="0" borderId="42" xfId="1" applyFont="1" applyBorder="1" applyAlignment="1">
      <alignment horizontal="left" vertical="center"/>
    </xf>
    <xf numFmtId="38" fontId="1" fillId="0" borderId="3" xfId="1" applyFont="1" applyBorder="1" applyAlignment="1">
      <alignment vertical="center"/>
    </xf>
    <xf numFmtId="38" fontId="3" fillId="0" borderId="16" xfId="1" applyFont="1" applyBorder="1" applyAlignment="1">
      <alignment vertical="center"/>
    </xf>
    <xf numFmtId="38" fontId="3" fillId="0" borderId="42" xfId="1" applyFont="1" applyBorder="1" applyAlignment="1">
      <alignment vertical="center"/>
    </xf>
    <xf numFmtId="38" fontId="3" fillId="0" borderId="15" xfId="1" applyFont="1" applyBorder="1" applyAlignment="1">
      <alignment vertical="center"/>
    </xf>
    <xf numFmtId="0" fontId="1" fillId="2" borderId="12" xfId="0" applyFont="1" applyFill="1" applyBorder="1">
      <alignment vertical="center"/>
    </xf>
    <xf numFmtId="0" fontId="1" fillId="2" borderId="11" xfId="0" applyFont="1" applyFill="1" applyBorder="1">
      <alignment vertical="center"/>
    </xf>
    <xf numFmtId="0" fontId="1" fillId="2" borderId="10" xfId="0" applyFont="1" applyFill="1" applyBorder="1">
      <alignment vertical="center"/>
    </xf>
    <xf numFmtId="0" fontId="1" fillId="2" borderId="47" xfId="0" applyFont="1" applyFill="1" applyBorder="1">
      <alignment vertical="center"/>
    </xf>
    <xf numFmtId="0" fontId="1" fillId="2" borderId="46" xfId="0" applyFont="1" applyFill="1" applyBorder="1">
      <alignment vertical="center"/>
    </xf>
    <xf numFmtId="0" fontId="1" fillId="2" borderId="43" xfId="0" applyFont="1" applyFill="1" applyBorder="1">
      <alignment vertical="center"/>
    </xf>
    <xf numFmtId="0" fontId="1" fillId="2" borderId="5" xfId="0" applyFont="1" applyFill="1" applyBorder="1">
      <alignment vertical="center"/>
    </xf>
    <xf numFmtId="0" fontId="1" fillId="2" borderId="4" xfId="0" applyFont="1" applyFill="1" applyBorder="1">
      <alignment vertical="center"/>
    </xf>
    <xf numFmtId="0" fontId="1" fillId="2" borderId="45" xfId="0" applyFont="1" applyFill="1" applyBorder="1">
      <alignment vertical="center"/>
    </xf>
    <xf numFmtId="0" fontId="1" fillId="2" borderId="1" xfId="0" applyFont="1" applyFill="1" applyBorder="1">
      <alignment vertical="center"/>
    </xf>
    <xf numFmtId="0" fontId="1" fillId="2" borderId="38" xfId="0" applyFont="1" applyFill="1" applyBorder="1">
      <alignment vertical="center"/>
    </xf>
    <xf numFmtId="0" fontId="1" fillId="2" borderId="37" xfId="0" applyFont="1" applyFill="1" applyBorder="1">
      <alignment vertical="center"/>
    </xf>
    <xf numFmtId="0" fontId="1" fillId="2" borderId="13" xfId="0" applyFont="1" applyFill="1" applyBorder="1">
      <alignment vertical="center"/>
    </xf>
    <xf numFmtId="0" fontId="1" fillId="2" borderId="32" xfId="0" applyFont="1" applyFill="1" applyBorder="1">
      <alignment vertical="center"/>
    </xf>
    <xf numFmtId="0" fontId="1" fillId="2" borderId="31" xfId="0" applyFont="1" applyFill="1" applyBorder="1">
      <alignment vertical="center"/>
    </xf>
    <xf numFmtId="0" fontId="1" fillId="2" borderId="29" xfId="0" applyFont="1" applyFill="1" applyBorder="1">
      <alignment vertical="center"/>
    </xf>
    <xf numFmtId="0" fontId="1" fillId="2" borderId="41" xfId="0" applyFont="1" applyFill="1" applyBorder="1">
      <alignment vertical="center"/>
    </xf>
    <xf numFmtId="0" fontId="1" fillId="2" borderId="40" xfId="0" applyFont="1" applyFill="1" applyBorder="1">
      <alignment vertical="center"/>
    </xf>
    <xf numFmtId="0" fontId="1" fillId="2" borderId="15"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0" fontId="1" fillId="2" borderId="3" xfId="0" applyFont="1" applyFill="1" applyBorder="1">
      <alignment vertical="center"/>
    </xf>
    <xf numFmtId="0" fontId="1" fillId="2" borderId="27" xfId="0" applyFont="1" applyFill="1" applyBorder="1">
      <alignment vertical="center"/>
    </xf>
    <xf numFmtId="0" fontId="1" fillId="2" borderId="26" xfId="0" applyFont="1" applyFill="1" applyBorder="1">
      <alignment vertical="center"/>
    </xf>
    <xf numFmtId="0" fontId="1" fillId="2" borderId="24" xfId="0" applyFont="1" applyFill="1" applyBorder="1">
      <alignment vertical="center"/>
    </xf>
    <xf numFmtId="0" fontId="1" fillId="2" borderId="20" xfId="0" applyFont="1" applyFill="1" applyBorder="1">
      <alignment vertical="center"/>
    </xf>
    <xf numFmtId="0" fontId="1" fillId="2" borderId="19" xfId="0" applyFont="1" applyFill="1" applyBorder="1">
      <alignment vertical="center"/>
    </xf>
    <xf numFmtId="0" fontId="1" fillId="2" borderId="17" xfId="0" applyFont="1" applyFill="1" applyBorder="1">
      <alignment vertical="center"/>
    </xf>
    <xf numFmtId="0" fontId="3" fillId="0" borderId="0" xfId="0" applyFont="1" applyAlignment="1">
      <alignment horizontal="left" vertical="center"/>
    </xf>
    <xf numFmtId="0" fontId="5" fillId="0" borderId="0" xfId="0" applyFont="1">
      <alignment vertical="center"/>
    </xf>
    <xf numFmtId="0" fontId="1" fillId="0" borderId="0" xfId="0" applyFont="1" applyAlignment="1">
      <alignment horizontal="right" vertical="center"/>
    </xf>
    <xf numFmtId="38" fontId="1" fillId="2" borderId="30" xfId="1" applyFont="1" applyFill="1" applyBorder="1" applyAlignment="1">
      <alignment horizontal="right" vertical="center"/>
    </xf>
    <xf numFmtId="38" fontId="1" fillId="2" borderId="33" xfId="1" applyFont="1" applyFill="1" applyBorder="1" applyAlignment="1">
      <alignment horizontal="right" vertical="center"/>
    </xf>
    <xf numFmtId="0" fontId="1" fillId="0" borderId="0" xfId="0" applyFont="1" applyBorder="1" applyAlignment="1">
      <alignment horizontal="center" vertical="center"/>
    </xf>
    <xf numFmtId="38" fontId="1" fillId="0" borderId="9" xfId="1" applyFont="1" applyBorder="1" applyAlignment="1">
      <alignment horizontal="center" vertical="center"/>
    </xf>
    <xf numFmtId="38" fontId="1" fillId="0" borderId="0" xfId="1" applyFont="1" applyBorder="1" applyAlignment="1">
      <alignment horizontal="center" vertical="center"/>
    </xf>
    <xf numFmtId="38" fontId="1" fillId="0" borderId="8" xfId="1" applyFont="1" applyBorder="1" applyAlignment="1">
      <alignment horizontal="center" vertical="center"/>
    </xf>
    <xf numFmtId="0" fontId="1" fillId="0" borderId="75" xfId="0" applyFont="1" applyBorder="1">
      <alignment vertical="center"/>
    </xf>
    <xf numFmtId="0" fontId="1" fillId="0" borderId="61" xfId="0" applyFont="1" applyBorder="1" applyAlignment="1">
      <alignment vertical="center"/>
    </xf>
    <xf numFmtId="0" fontId="1" fillId="0" borderId="1" xfId="0" applyFont="1" applyBorder="1" applyAlignment="1">
      <alignment vertical="center"/>
    </xf>
    <xf numFmtId="0" fontId="1" fillId="0" borderId="1" xfId="0" applyFont="1" applyBorder="1">
      <alignment vertical="center"/>
    </xf>
    <xf numFmtId="0" fontId="1" fillId="0" borderId="43" xfId="0" applyFont="1" applyBorder="1">
      <alignment vertical="center"/>
    </xf>
    <xf numFmtId="0" fontId="1" fillId="0" borderId="2" xfId="0" applyFont="1" applyBorder="1" applyAlignment="1">
      <alignment horizontal="right" vertical="center"/>
    </xf>
    <xf numFmtId="0" fontId="1" fillId="0" borderId="104" xfId="0" applyFont="1" applyBorder="1" applyAlignment="1">
      <alignment horizontal="center" vertical="center"/>
    </xf>
    <xf numFmtId="0" fontId="3" fillId="0" borderId="103" xfId="0" applyFont="1" applyBorder="1" applyAlignment="1">
      <alignment horizontal="center" vertical="center"/>
    </xf>
    <xf numFmtId="0" fontId="1" fillId="0" borderId="104" xfId="0" applyFont="1" applyBorder="1" applyAlignment="1">
      <alignment horizontal="left" vertical="center"/>
    </xf>
    <xf numFmtId="0" fontId="1" fillId="0" borderId="59" xfId="0" applyFont="1" applyBorder="1">
      <alignment vertical="center"/>
    </xf>
    <xf numFmtId="0" fontId="1" fillId="0" borderId="18" xfId="0" applyFont="1" applyBorder="1" applyAlignment="1">
      <alignment horizontal="right" vertical="center"/>
    </xf>
    <xf numFmtId="0" fontId="1" fillId="0" borderId="17"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107" xfId="0" applyFont="1" applyFill="1" applyBorder="1">
      <alignment vertical="center"/>
    </xf>
    <xf numFmtId="0" fontId="1" fillId="0" borderId="108" xfId="0" applyFont="1" applyFill="1" applyBorder="1">
      <alignment vertical="center"/>
    </xf>
    <xf numFmtId="0" fontId="1" fillId="0" borderId="109" xfId="0" applyFont="1" applyFill="1" applyBorder="1">
      <alignment vertical="center"/>
    </xf>
    <xf numFmtId="0" fontId="1" fillId="0" borderId="110" xfId="0" applyFont="1" applyFill="1" applyBorder="1">
      <alignment vertical="center"/>
    </xf>
    <xf numFmtId="0" fontId="1" fillId="0" borderId="111" xfId="0" applyFont="1" applyFill="1" applyBorder="1">
      <alignment vertical="center"/>
    </xf>
    <xf numFmtId="0" fontId="1" fillId="0" borderId="112" xfId="0" applyFont="1" applyFill="1" applyBorder="1">
      <alignment vertical="center"/>
    </xf>
    <xf numFmtId="0" fontId="1" fillId="0" borderId="113" xfId="0" applyFont="1" applyFill="1" applyBorder="1">
      <alignment vertical="center"/>
    </xf>
    <xf numFmtId="0" fontId="1" fillId="0" borderId="114" xfId="0" applyFont="1" applyFill="1" applyBorder="1">
      <alignment vertical="center"/>
    </xf>
    <xf numFmtId="0" fontId="1" fillId="0" borderId="115" xfId="0" applyFont="1" applyFill="1" applyBorder="1">
      <alignment vertical="center"/>
    </xf>
    <xf numFmtId="0" fontId="1" fillId="0" borderId="116" xfId="0" applyFont="1" applyFill="1" applyBorder="1">
      <alignment vertical="center"/>
    </xf>
    <xf numFmtId="0" fontId="11" fillId="0" borderId="0" xfId="0" applyFont="1" applyFill="1" applyBorder="1">
      <alignment vertical="center"/>
    </xf>
    <xf numFmtId="0" fontId="3" fillId="2" borderId="2" xfId="0" applyFont="1" applyFill="1" applyBorder="1" applyAlignment="1">
      <alignment horizontal="right" vertical="center"/>
    </xf>
    <xf numFmtId="0" fontId="3" fillId="2" borderId="6" xfId="0" applyFont="1" applyFill="1" applyBorder="1" applyAlignment="1">
      <alignment horizontal="right" vertical="center"/>
    </xf>
    <xf numFmtId="0" fontId="1" fillId="0" borderId="0" xfId="0" applyFont="1" applyBorder="1" applyAlignment="1">
      <alignment horizontal="center" vertical="center"/>
    </xf>
    <xf numFmtId="0" fontId="1" fillId="2" borderId="10"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51" xfId="0" applyFont="1" applyBorder="1" applyAlignment="1">
      <alignment horizontal="center" vertical="center"/>
    </xf>
    <xf numFmtId="38" fontId="3" fillId="0" borderId="42" xfId="1" applyFont="1" applyBorder="1" applyAlignment="1">
      <alignment horizontal="right" vertical="center"/>
    </xf>
    <xf numFmtId="0" fontId="3" fillId="0" borderId="0" xfId="0" applyFont="1" applyBorder="1" applyAlignment="1">
      <alignment horizontal="center" vertical="center"/>
    </xf>
    <xf numFmtId="0" fontId="1" fillId="0" borderId="15" xfId="0" applyFont="1" applyBorder="1" applyAlignment="1">
      <alignment horizontal="center" vertical="center"/>
    </xf>
    <xf numFmtId="0" fontId="1" fillId="0" borderId="29" xfId="0" applyFont="1" applyBorder="1" applyAlignment="1">
      <alignment horizontal="center" vertical="center"/>
    </xf>
    <xf numFmtId="38" fontId="1" fillId="0" borderId="9" xfId="1" applyFont="1" applyBorder="1" applyAlignment="1">
      <alignment horizontal="center" vertical="center"/>
    </xf>
    <xf numFmtId="38" fontId="1" fillId="0" borderId="0" xfId="1" applyFont="1" applyBorder="1" applyAlignment="1">
      <alignment horizontal="center" vertical="center"/>
    </xf>
    <xf numFmtId="38" fontId="1" fillId="0" borderId="8" xfId="1" applyFont="1" applyBorder="1" applyAlignment="1">
      <alignment horizontal="center" vertical="center"/>
    </xf>
    <xf numFmtId="0" fontId="1" fillId="0" borderId="1" xfId="0" applyFont="1" applyBorder="1" applyAlignment="1">
      <alignment horizontal="center" vertical="top"/>
    </xf>
    <xf numFmtId="0" fontId="13" fillId="0" borderId="15" xfId="0" applyFont="1" applyFill="1" applyBorder="1" applyAlignment="1">
      <alignment vertical="center"/>
    </xf>
    <xf numFmtId="0" fontId="13" fillId="0" borderId="13" xfId="0" applyFont="1" applyFill="1" applyBorder="1" applyAlignment="1">
      <alignment vertical="center"/>
    </xf>
    <xf numFmtId="0" fontId="13" fillId="0" borderId="22" xfId="0" applyFont="1" applyFill="1" applyBorder="1" applyAlignment="1">
      <alignment vertical="center"/>
    </xf>
    <xf numFmtId="0" fontId="13" fillId="0" borderId="24" xfId="0" applyFont="1" applyFill="1" applyBorder="1" applyAlignment="1">
      <alignment vertical="center"/>
    </xf>
    <xf numFmtId="0" fontId="11" fillId="0" borderId="0" xfId="0" applyFont="1">
      <alignment vertical="center"/>
    </xf>
    <xf numFmtId="0" fontId="1" fillId="3" borderId="12" xfId="0" applyFont="1" applyFill="1" applyBorder="1">
      <alignment vertical="center"/>
    </xf>
    <xf numFmtId="0" fontId="1" fillId="3" borderId="11" xfId="0" applyFont="1" applyFill="1" applyBorder="1">
      <alignment vertical="center"/>
    </xf>
    <xf numFmtId="0" fontId="1" fillId="3" borderId="10" xfId="0" applyFont="1" applyFill="1" applyBorder="1">
      <alignment vertical="center"/>
    </xf>
    <xf numFmtId="0" fontId="1" fillId="3" borderId="47" xfId="0" applyFont="1" applyFill="1" applyBorder="1">
      <alignment vertical="center"/>
    </xf>
    <xf numFmtId="0" fontId="1" fillId="3" borderId="46" xfId="0" applyFont="1" applyFill="1" applyBorder="1">
      <alignment vertical="center"/>
    </xf>
    <xf numFmtId="0" fontId="1" fillId="3" borderId="43" xfId="0" applyFont="1" applyFill="1" applyBorder="1">
      <alignment vertical="center"/>
    </xf>
    <xf numFmtId="0" fontId="1" fillId="3" borderId="5" xfId="0" applyFont="1" applyFill="1" applyBorder="1">
      <alignment vertical="center"/>
    </xf>
    <xf numFmtId="0" fontId="1" fillId="3" borderId="4" xfId="0" applyFont="1" applyFill="1" applyBorder="1">
      <alignment vertical="center"/>
    </xf>
    <xf numFmtId="0" fontId="1" fillId="3" borderId="45" xfId="0" applyFont="1" applyFill="1" applyBorder="1">
      <alignment vertical="center"/>
    </xf>
    <xf numFmtId="0" fontId="1" fillId="3" borderId="1" xfId="0" applyFont="1" applyFill="1" applyBorder="1">
      <alignment vertical="center"/>
    </xf>
    <xf numFmtId="0" fontId="1" fillId="3" borderId="38" xfId="0" applyFont="1" applyFill="1" applyBorder="1">
      <alignment vertical="center"/>
    </xf>
    <xf numFmtId="0" fontId="1" fillId="3" borderId="37" xfId="0" applyFont="1" applyFill="1" applyBorder="1">
      <alignment vertical="center"/>
    </xf>
    <xf numFmtId="0" fontId="1" fillId="3" borderId="13" xfId="0" applyFont="1" applyFill="1" applyBorder="1">
      <alignment vertical="center"/>
    </xf>
    <xf numFmtId="0" fontId="1" fillId="3" borderId="10" xfId="0" applyFont="1" applyFill="1" applyBorder="1" applyAlignment="1">
      <alignment horizontal="center" vertical="center"/>
    </xf>
    <xf numFmtId="0" fontId="1" fillId="3" borderId="32" xfId="0" applyFont="1" applyFill="1" applyBorder="1">
      <alignment vertical="center"/>
    </xf>
    <xf numFmtId="0" fontId="1" fillId="3" borderId="31" xfId="0" applyFont="1" applyFill="1" applyBorder="1">
      <alignment vertical="center"/>
    </xf>
    <xf numFmtId="0" fontId="1" fillId="3" borderId="29" xfId="0" applyFont="1" applyFill="1" applyBorder="1">
      <alignment vertical="center"/>
    </xf>
    <xf numFmtId="0" fontId="1" fillId="3" borderId="41" xfId="0" applyFont="1" applyFill="1" applyBorder="1">
      <alignment vertical="center"/>
    </xf>
    <xf numFmtId="0" fontId="1" fillId="3" borderId="40" xfId="0" applyFont="1" applyFill="1" applyBorder="1">
      <alignment vertical="center"/>
    </xf>
    <xf numFmtId="0" fontId="1" fillId="3" borderId="15" xfId="0" applyFont="1" applyFill="1" applyBorder="1">
      <alignment vertical="center"/>
    </xf>
    <xf numFmtId="0" fontId="1" fillId="3" borderId="35" xfId="0" applyFont="1" applyFill="1" applyBorder="1">
      <alignment vertical="center"/>
    </xf>
    <xf numFmtId="0" fontId="1" fillId="3" borderId="34" xfId="0" applyFont="1" applyFill="1" applyBorder="1">
      <alignment vertical="center"/>
    </xf>
    <xf numFmtId="0" fontId="1" fillId="3" borderId="3" xfId="0" applyFont="1" applyFill="1" applyBorder="1">
      <alignment vertical="center"/>
    </xf>
    <xf numFmtId="0" fontId="1" fillId="3" borderId="27" xfId="0" applyFont="1" applyFill="1" applyBorder="1">
      <alignment vertical="center"/>
    </xf>
    <xf numFmtId="0" fontId="1" fillId="3" borderId="26" xfId="0" applyFont="1" applyFill="1" applyBorder="1">
      <alignment vertical="center"/>
    </xf>
    <xf numFmtId="0" fontId="1" fillId="3" borderId="24" xfId="0" applyFont="1" applyFill="1" applyBorder="1">
      <alignment vertical="center"/>
    </xf>
    <xf numFmtId="0" fontId="1" fillId="3" borderId="20" xfId="0" applyFont="1" applyFill="1" applyBorder="1">
      <alignment vertical="center"/>
    </xf>
    <xf numFmtId="0" fontId="1" fillId="3" borderId="19" xfId="0" applyFont="1" applyFill="1" applyBorder="1">
      <alignment vertical="center"/>
    </xf>
    <xf numFmtId="0" fontId="1" fillId="3" borderId="17" xfId="0" applyFont="1" applyFill="1" applyBorder="1">
      <alignment vertical="center"/>
    </xf>
    <xf numFmtId="0" fontId="1" fillId="0" borderId="6" xfId="0" applyFont="1" applyBorder="1" applyAlignment="1">
      <alignment vertical="center"/>
    </xf>
    <xf numFmtId="0" fontId="11" fillId="0" borderId="70" xfId="0" applyFont="1" applyFill="1" applyBorder="1" applyAlignment="1">
      <alignment vertical="center"/>
    </xf>
    <xf numFmtId="0" fontId="11" fillId="0" borderId="71" xfId="0" applyFont="1" applyFill="1" applyBorder="1" applyAlignment="1">
      <alignment vertical="center"/>
    </xf>
    <xf numFmtId="0" fontId="11" fillId="0" borderId="9" xfId="0" applyFont="1" applyFill="1" applyBorder="1" applyAlignment="1">
      <alignment vertical="center"/>
    </xf>
    <xf numFmtId="0" fontId="11" fillId="0" borderId="0" xfId="0" applyFont="1" applyFill="1" applyBorder="1" applyAlignment="1">
      <alignment vertical="center"/>
    </xf>
    <xf numFmtId="0" fontId="11" fillId="0" borderId="2" xfId="0" applyFont="1" applyFill="1" applyBorder="1" applyAlignment="1">
      <alignment vertical="center"/>
    </xf>
    <xf numFmtId="0" fontId="11" fillId="0" borderId="6" xfId="0" applyFont="1" applyFill="1" applyBorder="1" applyAlignment="1">
      <alignment vertical="center"/>
    </xf>
    <xf numFmtId="0" fontId="1" fillId="0" borderId="71" xfId="0" applyFont="1" applyBorder="1" applyAlignment="1">
      <alignment vertical="center"/>
    </xf>
    <xf numFmtId="0" fontId="1" fillId="0" borderId="48"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49" xfId="0" applyFont="1" applyBorder="1">
      <alignment vertical="center"/>
    </xf>
    <xf numFmtId="0" fontId="1" fillId="0" borderId="50" xfId="0" applyFont="1" applyBorder="1" applyAlignment="1">
      <alignment horizontal="right" vertical="center"/>
    </xf>
    <xf numFmtId="0" fontId="3" fillId="2" borderId="44" xfId="0" applyFont="1" applyFill="1" applyBorder="1" applyAlignment="1">
      <alignment horizontal="right" vertical="center"/>
    </xf>
    <xf numFmtId="0" fontId="3" fillId="2" borderId="65" xfId="0" applyFont="1" applyFill="1" applyBorder="1" applyAlignment="1">
      <alignment horizontal="right" vertical="center"/>
    </xf>
    <xf numFmtId="0" fontId="1" fillId="0" borderId="44" xfId="0" applyFont="1" applyBorder="1" applyAlignment="1">
      <alignment horizontal="right" vertical="center"/>
    </xf>
    <xf numFmtId="0" fontId="1" fillId="0" borderId="100" xfId="0" applyFont="1" applyBorder="1">
      <alignment vertical="center"/>
    </xf>
    <xf numFmtId="0" fontId="1" fillId="0" borderId="10" xfId="0" applyFont="1" applyBorder="1">
      <alignment vertical="center"/>
    </xf>
    <xf numFmtId="0" fontId="1" fillId="0" borderId="93" xfId="0" applyFont="1" applyBorder="1" applyAlignment="1">
      <alignment horizontal="right" vertical="center"/>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0" borderId="98" xfId="0" applyFont="1" applyBorder="1" applyAlignment="1">
      <alignment vertical="center"/>
    </xf>
    <xf numFmtId="0" fontId="10" fillId="4" borderId="44" xfId="0" applyFont="1" applyFill="1" applyBorder="1" applyAlignment="1">
      <alignment vertical="center" wrapText="1"/>
    </xf>
    <xf numFmtId="0" fontId="1" fillId="4" borderId="65" xfId="0" applyFont="1" applyFill="1" applyBorder="1" applyAlignment="1">
      <alignment horizontal="center" vertical="center"/>
    </xf>
    <xf numFmtId="0" fontId="13" fillId="0" borderId="0" xfId="0" applyFont="1">
      <alignment vertical="center"/>
    </xf>
    <xf numFmtId="0" fontId="13" fillId="0" borderId="76" xfId="0" applyFont="1" applyBorder="1">
      <alignment vertical="center"/>
    </xf>
    <xf numFmtId="0" fontId="13" fillId="0" borderId="75" xfId="0" applyFont="1" applyBorder="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8" xfId="0" applyFont="1" applyBorder="1">
      <alignment vertical="center"/>
    </xf>
    <xf numFmtId="0" fontId="13" fillId="0" borderId="17" xfId="0" applyFont="1" applyBorder="1">
      <alignment vertical="center"/>
    </xf>
    <xf numFmtId="0" fontId="13" fillId="0" borderId="1" xfId="0" applyFont="1" applyBorder="1">
      <alignment vertical="center"/>
    </xf>
    <xf numFmtId="0" fontId="13" fillId="2" borderId="0" xfId="0" applyFont="1" applyFill="1">
      <alignment vertical="center"/>
    </xf>
    <xf numFmtId="0" fontId="13" fillId="2" borderId="0" xfId="0" applyFont="1" applyFill="1" applyAlignment="1">
      <alignment horizontal="right" vertical="center"/>
    </xf>
    <xf numFmtId="38" fontId="1" fillId="0" borderId="0" xfId="1" applyFont="1">
      <alignment vertical="center"/>
    </xf>
    <xf numFmtId="38" fontId="11" fillId="0" borderId="0" xfId="1" applyFont="1">
      <alignment vertical="center"/>
    </xf>
    <xf numFmtId="38" fontId="3" fillId="0" borderId="0" xfId="1" applyFont="1">
      <alignment vertical="center"/>
    </xf>
    <xf numFmtId="38" fontId="1" fillId="0" borderId="0" xfId="1" applyFont="1" applyAlignment="1">
      <alignment horizontal="right" vertical="center"/>
    </xf>
    <xf numFmtId="38" fontId="5" fillId="0" borderId="0" xfId="1" applyFont="1">
      <alignment vertical="center"/>
    </xf>
    <xf numFmtId="38" fontId="4" fillId="0" borderId="62" xfId="1" applyFont="1" applyBorder="1" applyAlignment="1">
      <alignment horizontal="center" vertical="center"/>
    </xf>
    <xf numFmtId="38" fontId="4" fillId="0" borderId="0" xfId="1" applyFont="1" applyBorder="1" applyAlignment="1">
      <alignment horizontal="center" vertical="center"/>
    </xf>
    <xf numFmtId="38" fontId="3" fillId="0" borderId="0" xfId="1" applyFont="1" applyBorder="1">
      <alignment vertical="center"/>
    </xf>
    <xf numFmtId="38" fontId="1" fillId="0" borderId="0" xfId="1" applyFont="1" applyBorder="1">
      <alignment vertical="center"/>
    </xf>
    <xf numFmtId="38" fontId="3" fillId="0" borderId="0" xfId="1" applyFont="1" applyBorder="1" applyAlignment="1">
      <alignment horizontal="center" vertical="center"/>
    </xf>
    <xf numFmtId="38" fontId="1" fillId="0" borderId="0" xfId="1" applyFont="1" applyAlignment="1">
      <alignment horizontal="center" vertical="center"/>
    </xf>
    <xf numFmtId="38" fontId="3" fillId="0" borderId="56" xfId="1" applyFont="1" applyBorder="1" applyAlignment="1">
      <alignment horizontal="center" vertical="center"/>
    </xf>
    <xf numFmtId="38" fontId="3" fillId="0" borderId="55" xfId="1" applyFont="1" applyBorder="1" applyAlignment="1">
      <alignment horizontal="center" vertical="center"/>
    </xf>
    <xf numFmtId="38" fontId="3" fillId="0" borderId="51" xfId="1" applyFont="1" applyBorder="1" applyAlignment="1">
      <alignment horizontal="center" vertical="center"/>
    </xf>
    <xf numFmtId="38" fontId="1" fillId="2" borderId="12" xfId="1" applyFont="1" applyFill="1" applyBorder="1">
      <alignment vertical="center"/>
    </xf>
    <xf numFmtId="38" fontId="1" fillId="2" borderId="11" xfId="1" applyFont="1" applyFill="1" applyBorder="1">
      <alignment vertical="center"/>
    </xf>
    <xf numFmtId="38" fontId="1" fillId="2" borderId="10" xfId="1" applyFont="1" applyFill="1" applyBorder="1">
      <alignment vertical="center"/>
    </xf>
    <xf numFmtId="38" fontId="1" fillId="0" borderId="107" xfId="1" applyFont="1" applyFill="1" applyBorder="1">
      <alignment vertical="center"/>
    </xf>
    <xf numFmtId="38" fontId="1" fillId="0" borderId="48" xfId="1" applyFont="1" applyBorder="1">
      <alignment vertical="center"/>
    </xf>
    <xf numFmtId="38" fontId="1" fillId="0" borderId="108" xfId="1" applyFont="1" applyFill="1" applyBorder="1">
      <alignment vertical="center"/>
    </xf>
    <xf numFmtId="38" fontId="1" fillId="0" borderId="8" xfId="1" applyFont="1" applyBorder="1">
      <alignment vertical="center"/>
    </xf>
    <xf numFmtId="38" fontId="1" fillId="2" borderId="47" xfId="1" applyFont="1" applyFill="1" applyBorder="1">
      <alignment vertical="center"/>
    </xf>
    <xf numFmtId="38" fontId="1" fillId="2" borderId="46" xfId="1" applyFont="1" applyFill="1" applyBorder="1">
      <alignment vertical="center"/>
    </xf>
    <xf numFmtId="38" fontId="1" fillId="2" borderId="43" xfId="1" applyFont="1" applyFill="1" applyBorder="1">
      <alignment vertical="center"/>
    </xf>
    <xf numFmtId="38" fontId="1" fillId="0" borderId="109" xfId="1" applyFont="1" applyFill="1" applyBorder="1">
      <alignment vertical="center"/>
    </xf>
    <xf numFmtId="38" fontId="1" fillId="2" borderId="5" xfId="1" applyFont="1" applyFill="1" applyBorder="1">
      <alignment vertical="center"/>
    </xf>
    <xf numFmtId="38" fontId="1" fillId="2" borderId="4" xfId="1" applyFont="1" applyFill="1" applyBorder="1">
      <alignment vertical="center"/>
    </xf>
    <xf numFmtId="38" fontId="1" fillId="2" borderId="45" xfId="1" applyFont="1" applyFill="1" applyBorder="1">
      <alignment vertical="center"/>
    </xf>
    <xf numFmtId="38" fontId="1" fillId="2" borderId="1" xfId="1" applyFont="1" applyFill="1" applyBorder="1">
      <alignment vertical="center"/>
    </xf>
    <xf numFmtId="38" fontId="1" fillId="0" borderId="110" xfId="1" applyFont="1" applyFill="1" applyBorder="1">
      <alignment vertical="center"/>
    </xf>
    <xf numFmtId="38" fontId="1" fillId="2" borderId="38" xfId="1" applyFont="1" applyFill="1" applyBorder="1">
      <alignment vertical="center"/>
    </xf>
    <xf numFmtId="38" fontId="1" fillId="2" borderId="37" xfId="1" applyFont="1" applyFill="1" applyBorder="1">
      <alignment vertical="center"/>
    </xf>
    <xf numFmtId="38" fontId="1" fillId="2" borderId="13" xfId="1" applyFont="1" applyFill="1" applyBorder="1">
      <alignment vertical="center"/>
    </xf>
    <xf numFmtId="38" fontId="1" fillId="0" borderId="111" xfId="1" applyFont="1" applyFill="1" applyBorder="1">
      <alignment vertical="center"/>
    </xf>
    <xf numFmtId="38" fontId="1" fillId="2" borderId="10" xfId="1" applyFont="1" applyFill="1" applyBorder="1" applyAlignment="1">
      <alignment horizontal="center" vertical="center"/>
    </xf>
    <xf numFmtId="38" fontId="1" fillId="0" borderId="1" xfId="1" applyFont="1" applyBorder="1" applyAlignment="1">
      <alignment horizontal="center" vertical="top"/>
    </xf>
    <xf numFmtId="38" fontId="1" fillId="0" borderId="29" xfId="1" applyFont="1" applyBorder="1" applyAlignment="1">
      <alignment horizontal="left" vertical="center" wrapText="1"/>
    </xf>
    <xf numFmtId="38" fontId="1" fillId="2" borderId="32" xfId="1" applyFont="1" applyFill="1" applyBorder="1">
      <alignment vertical="center"/>
    </xf>
    <xf numFmtId="38" fontId="1" fillId="2" borderId="31" xfId="1" applyFont="1" applyFill="1" applyBorder="1">
      <alignment vertical="center"/>
    </xf>
    <xf numFmtId="38" fontId="1" fillId="2" borderId="29" xfId="1" applyFont="1" applyFill="1" applyBorder="1">
      <alignment vertical="center"/>
    </xf>
    <xf numFmtId="38" fontId="1" fillId="0" borderId="112" xfId="1" applyFont="1" applyFill="1" applyBorder="1">
      <alignment vertical="center"/>
    </xf>
    <xf numFmtId="38" fontId="1" fillId="0" borderId="29" xfId="1" applyFont="1" applyBorder="1" applyAlignment="1">
      <alignment horizontal="center" vertical="center"/>
    </xf>
    <xf numFmtId="38" fontId="13" fillId="0" borderId="15" xfId="1" applyFont="1" applyFill="1" applyBorder="1" applyAlignment="1">
      <alignment vertical="center"/>
    </xf>
    <xf numFmtId="38" fontId="1" fillId="2" borderId="41" xfId="1" applyFont="1" applyFill="1" applyBorder="1">
      <alignment vertical="center"/>
    </xf>
    <xf numFmtId="38" fontId="1" fillId="2" borderId="40" xfId="1" applyFont="1" applyFill="1" applyBorder="1">
      <alignment vertical="center"/>
    </xf>
    <xf numFmtId="38" fontId="1" fillId="2" borderId="15" xfId="1" applyFont="1" applyFill="1" applyBorder="1">
      <alignment vertical="center"/>
    </xf>
    <xf numFmtId="38" fontId="1" fillId="0" borderId="113" xfId="1" applyFont="1" applyFill="1" applyBorder="1">
      <alignment vertical="center"/>
    </xf>
    <xf numFmtId="38" fontId="1" fillId="0" borderId="15" xfId="1" applyFont="1" applyBorder="1" applyAlignment="1">
      <alignment horizontal="center" vertical="center"/>
    </xf>
    <xf numFmtId="38" fontId="1" fillId="0" borderId="15" xfId="1" applyFont="1" applyFill="1" applyBorder="1" applyAlignment="1">
      <alignment horizontal="center" vertical="center"/>
    </xf>
    <xf numFmtId="38" fontId="13" fillId="0" borderId="13" xfId="1" applyFont="1" applyFill="1" applyBorder="1" applyAlignment="1">
      <alignment vertical="center"/>
    </xf>
    <xf numFmtId="38" fontId="13" fillId="0" borderId="22" xfId="1" applyFont="1" applyFill="1" applyBorder="1" applyAlignment="1">
      <alignment vertical="center"/>
    </xf>
    <xf numFmtId="38" fontId="1" fillId="2" borderId="35" xfId="1" applyFont="1" applyFill="1" applyBorder="1">
      <alignment vertical="center"/>
    </xf>
    <xf numFmtId="38" fontId="1" fillId="2" borderId="34" xfId="1" applyFont="1" applyFill="1" applyBorder="1">
      <alignment vertical="center"/>
    </xf>
    <xf numFmtId="38" fontId="1" fillId="2" borderId="3" xfId="1" applyFont="1" applyFill="1" applyBorder="1">
      <alignment vertical="center"/>
    </xf>
    <xf numFmtId="38" fontId="1" fillId="0" borderId="114" xfId="1" applyFont="1" applyFill="1" applyBorder="1">
      <alignment vertical="center"/>
    </xf>
    <xf numFmtId="38" fontId="13" fillId="0" borderId="24" xfId="1" applyFont="1" applyFill="1" applyBorder="1" applyAlignment="1">
      <alignment vertical="center"/>
    </xf>
    <xf numFmtId="38" fontId="1" fillId="2" borderId="27" xfId="1" applyFont="1" applyFill="1" applyBorder="1">
      <alignment vertical="center"/>
    </xf>
    <xf numFmtId="38" fontId="1" fillId="2" borderId="26" xfId="1" applyFont="1" applyFill="1" applyBorder="1">
      <alignment vertical="center"/>
    </xf>
    <xf numFmtId="38" fontId="1" fillId="2" borderId="24" xfId="1" applyFont="1" applyFill="1" applyBorder="1">
      <alignment vertical="center"/>
    </xf>
    <xf numFmtId="38" fontId="1" fillId="0" borderId="115" xfId="1" applyFont="1" applyFill="1" applyBorder="1">
      <alignment vertical="center"/>
    </xf>
    <xf numFmtId="38" fontId="1" fillId="2" borderId="20" xfId="1" applyFont="1" applyFill="1" applyBorder="1">
      <alignment vertical="center"/>
    </xf>
    <xf numFmtId="38" fontId="1" fillId="2" borderId="19" xfId="1" applyFont="1" applyFill="1" applyBorder="1">
      <alignment vertical="center"/>
    </xf>
    <xf numFmtId="38" fontId="1" fillId="2" borderId="17" xfId="1" applyFont="1" applyFill="1" applyBorder="1">
      <alignment vertical="center"/>
    </xf>
    <xf numFmtId="38" fontId="1" fillId="0" borderId="116" xfId="1" applyFont="1" applyFill="1" applyBorder="1">
      <alignment vertical="center"/>
    </xf>
    <xf numFmtId="38" fontId="5" fillId="0" borderId="0" xfId="1" applyFont="1" applyBorder="1" applyAlignment="1">
      <alignment horizontal="center" vertical="center"/>
    </xf>
    <xf numFmtId="38" fontId="3" fillId="0" borderId="0" xfId="1" applyFont="1" applyAlignment="1">
      <alignment horizontal="left" vertical="center"/>
    </xf>
    <xf numFmtId="38" fontId="1" fillId="0" borderId="104" xfId="1" applyFont="1" applyBorder="1" applyAlignment="1">
      <alignment horizontal="center" vertical="center"/>
    </xf>
    <xf numFmtId="38" fontId="3" fillId="0" borderId="103" xfId="1" applyFont="1" applyBorder="1" applyAlignment="1">
      <alignment horizontal="center" vertical="center"/>
    </xf>
    <xf numFmtId="38" fontId="1" fillId="0" borderId="104" xfId="1" applyFont="1" applyBorder="1" applyAlignment="1">
      <alignment horizontal="left" vertical="center"/>
    </xf>
    <xf numFmtId="38" fontId="5" fillId="0" borderId="0" xfId="1" applyFont="1" applyBorder="1" applyAlignment="1">
      <alignment horizontal="left" vertical="center"/>
    </xf>
    <xf numFmtId="38" fontId="1" fillId="0" borderId="2" xfId="1" applyFont="1" applyBorder="1" applyAlignment="1">
      <alignment horizontal="right" vertical="center"/>
    </xf>
    <xf numFmtId="38" fontId="1" fillId="0" borderId="1" xfId="1" applyFont="1" applyBorder="1">
      <alignment vertical="center"/>
    </xf>
    <xf numFmtId="38" fontId="1" fillId="0" borderId="1" xfId="1" applyFont="1" applyBorder="1" applyAlignment="1">
      <alignment vertical="center"/>
    </xf>
    <xf numFmtId="38" fontId="1" fillId="0" borderId="74" xfId="1" applyFont="1" applyBorder="1" applyAlignment="1">
      <alignment horizontal="right" vertical="center"/>
    </xf>
    <xf numFmtId="38" fontId="1" fillId="0" borderId="75" xfId="1" applyFont="1" applyBorder="1">
      <alignment vertical="center"/>
    </xf>
    <xf numFmtId="38" fontId="1" fillId="0" borderId="75" xfId="1" applyFont="1" applyBorder="1" applyAlignment="1">
      <alignment vertical="center"/>
    </xf>
    <xf numFmtId="38" fontId="1" fillId="0" borderId="75" xfId="1" applyFont="1" applyFill="1" applyBorder="1" applyAlignment="1">
      <alignment vertical="center" wrapText="1"/>
    </xf>
    <xf numFmtId="38" fontId="1" fillId="0" borderId="43" xfId="1" applyFont="1" applyBorder="1">
      <alignment vertical="center"/>
    </xf>
    <xf numFmtId="38" fontId="10" fillId="0" borderId="44" xfId="1" applyFont="1" applyFill="1" applyBorder="1" applyAlignment="1">
      <alignment vertical="center" wrapText="1"/>
    </xf>
    <xf numFmtId="38" fontId="1" fillId="0" borderId="61" xfId="1" applyFont="1" applyBorder="1" applyAlignment="1">
      <alignment vertical="center"/>
    </xf>
    <xf numFmtId="38" fontId="1" fillId="0" borderId="59" xfId="1" applyFont="1" applyBorder="1">
      <alignment vertical="center"/>
    </xf>
    <xf numFmtId="38" fontId="1" fillId="0" borderId="18" xfId="1" applyFont="1" applyBorder="1" applyAlignment="1">
      <alignment horizontal="right" vertical="center"/>
    </xf>
    <xf numFmtId="38" fontId="1" fillId="0" borderId="17" xfId="1" applyFont="1" applyBorder="1">
      <alignment vertical="center"/>
    </xf>
    <xf numFmtId="38" fontId="5" fillId="0" borderId="0" xfId="1" applyFont="1" applyBorder="1">
      <alignment vertical="center"/>
    </xf>
    <xf numFmtId="38" fontId="11" fillId="0" borderId="0" xfId="1" applyFont="1" applyFill="1" applyBorder="1">
      <alignment vertical="center"/>
    </xf>
    <xf numFmtId="38" fontId="3" fillId="2" borderId="65" xfId="1" applyFont="1" applyFill="1" applyBorder="1" applyAlignment="1">
      <alignment vertical="center"/>
    </xf>
    <xf numFmtId="0" fontId="13" fillId="0" borderId="0" xfId="0" applyFont="1" applyAlignment="1">
      <alignment horizontal="center" vertical="center"/>
    </xf>
    <xf numFmtId="0" fontId="16" fillId="0" borderId="0" xfId="0" applyFont="1">
      <alignment vertical="center"/>
    </xf>
    <xf numFmtId="0" fontId="11" fillId="0" borderId="0" xfId="0" applyFont="1" applyAlignment="1">
      <alignment horizontal="center" vertical="center"/>
    </xf>
    <xf numFmtId="38" fontId="1" fillId="0" borderId="15" xfId="1" applyFont="1" applyBorder="1" applyAlignment="1">
      <alignment horizontal="center" vertical="center"/>
    </xf>
    <xf numFmtId="38" fontId="1" fillId="0" borderId="29" xfId="1" applyFont="1" applyBorder="1" applyAlignment="1">
      <alignment horizontal="center"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17" xfId="0" applyFont="1" applyBorder="1" applyAlignment="1">
      <alignment horizontal="left" vertical="center"/>
    </xf>
    <xf numFmtId="38" fontId="13" fillId="3" borderId="121" xfId="0" applyNumberFormat="1" applyFont="1" applyFill="1" applyBorder="1" applyAlignment="1">
      <alignment horizontal="right" vertical="center"/>
    </xf>
    <xf numFmtId="0" fontId="13" fillId="3" borderId="121" xfId="0" applyFont="1" applyFill="1" applyBorder="1" applyAlignment="1">
      <alignment horizontal="right" vertical="center"/>
    </xf>
    <xf numFmtId="0" fontId="13" fillId="3" borderId="18" xfId="0" applyFont="1" applyFill="1" applyBorder="1" applyAlignment="1">
      <alignment horizontal="right" vertical="center"/>
    </xf>
    <xf numFmtId="38" fontId="13" fillId="3" borderId="18" xfId="0" applyNumberFormat="1" applyFont="1" applyFill="1" applyBorder="1" applyAlignment="1">
      <alignment horizontal="right" vertical="center"/>
    </xf>
    <xf numFmtId="0" fontId="13" fillId="3" borderId="21" xfId="0" applyFont="1" applyFill="1" applyBorder="1" applyAlignment="1">
      <alignment horizontal="right" vertical="center"/>
    </xf>
    <xf numFmtId="0" fontId="13" fillId="2" borderId="18"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6" xfId="0" applyFont="1" applyBorder="1" applyAlignment="1">
      <alignment horizontal="center" vertical="center"/>
    </xf>
    <xf numFmtId="0" fontId="13" fillId="0" borderId="42" xfId="0" applyFont="1" applyBorder="1" applyAlignment="1">
      <alignment horizontal="center" vertical="center"/>
    </xf>
    <xf numFmtId="0" fontId="13" fillId="0" borderId="15" xfId="0" applyFont="1" applyBorder="1" applyAlignment="1">
      <alignment horizontal="center" vertical="center"/>
    </xf>
    <xf numFmtId="38" fontId="13" fillId="3" borderId="106" xfId="0" applyNumberFormat="1" applyFont="1" applyFill="1" applyBorder="1" applyAlignment="1">
      <alignment horizontal="right" vertical="center"/>
    </xf>
    <xf numFmtId="0" fontId="13" fillId="3" borderId="106" xfId="0" applyFont="1" applyFill="1" applyBorder="1" applyAlignment="1">
      <alignment horizontal="right" vertical="center"/>
    </xf>
    <xf numFmtId="0" fontId="13" fillId="3" borderId="2" xfId="0" applyFont="1" applyFill="1" applyBorder="1" applyAlignment="1">
      <alignment horizontal="right"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9" xfId="0" applyFont="1" applyBorder="1" applyAlignment="1">
      <alignment horizontal="righ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8" xfId="0" applyFont="1" applyBorder="1" applyAlignment="1">
      <alignment horizontal="left" vertical="center"/>
    </xf>
    <xf numFmtId="38" fontId="13" fillId="3" borderId="120" xfId="0" applyNumberFormat="1" applyFont="1" applyFill="1" applyBorder="1" applyAlignment="1">
      <alignment horizontal="right" vertical="center"/>
    </xf>
    <xf numFmtId="0" fontId="13" fillId="3" borderId="120" xfId="0" applyFont="1" applyFill="1" applyBorder="1" applyAlignment="1">
      <alignment horizontal="right" vertical="center"/>
    </xf>
    <xf numFmtId="0" fontId="13" fillId="3" borderId="9" xfId="0" applyFont="1" applyFill="1" applyBorder="1" applyAlignment="1">
      <alignment horizontal="right" vertical="center"/>
    </xf>
    <xf numFmtId="38" fontId="13" fillId="3" borderId="9" xfId="0" applyNumberFormat="1" applyFont="1" applyFill="1" applyBorder="1" applyAlignment="1">
      <alignment horizontal="right" vertical="center"/>
    </xf>
    <xf numFmtId="0" fontId="13" fillId="3" borderId="0" xfId="0" applyFont="1" applyFill="1" applyBorder="1" applyAlignment="1">
      <alignment horizontal="right" vertical="center"/>
    </xf>
    <xf numFmtId="0" fontId="13" fillId="2" borderId="9" xfId="0" applyFont="1" applyFill="1" applyBorder="1" applyAlignment="1">
      <alignment horizontal="center" vertical="center"/>
    </xf>
    <xf numFmtId="0" fontId="13" fillId="2" borderId="0" xfId="0" applyFont="1" applyFill="1" applyAlignment="1">
      <alignment horizontal="center" vertical="center"/>
    </xf>
    <xf numFmtId="0" fontId="13" fillId="2" borderId="8" xfId="0" applyFont="1" applyFill="1" applyBorder="1" applyAlignment="1">
      <alignment horizontal="center" vertical="center"/>
    </xf>
    <xf numFmtId="38" fontId="13" fillId="3" borderId="0" xfId="0" applyNumberFormat="1" applyFont="1" applyFill="1" applyBorder="1" applyAlignment="1">
      <alignment horizontal="right" vertical="center"/>
    </xf>
    <xf numFmtId="0" fontId="13" fillId="0" borderId="70" xfId="0" applyFont="1" applyBorder="1" applyAlignment="1">
      <alignment horizontal="left" vertical="center" wrapText="1"/>
    </xf>
    <xf numFmtId="0" fontId="13" fillId="0" borderId="71" xfId="0" applyFont="1" applyBorder="1" applyAlignment="1">
      <alignment horizontal="left" vertical="center" wrapText="1"/>
    </xf>
    <xf numFmtId="0" fontId="13" fillId="0" borderId="48"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101" xfId="0" applyFont="1" applyBorder="1" applyAlignment="1">
      <alignment horizontal="center" vertical="center"/>
    </xf>
    <xf numFmtId="0" fontId="13" fillId="0" borderId="119" xfId="0" applyFont="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48" xfId="0" applyFont="1" applyFill="1" applyBorder="1" applyAlignment="1">
      <alignment horizontal="center"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38" fontId="13" fillId="3" borderId="2" xfId="0" applyNumberFormat="1" applyFont="1" applyFill="1" applyBorder="1" applyAlignment="1">
      <alignment horizontal="center" vertical="center"/>
    </xf>
    <xf numFmtId="0" fontId="13" fillId="0" borderId="61" xfId="0" applyFont="1" applyBorder="1" applyAlignment="1">
      <alignment horizontal="center" vertical="center"/>
    </xf>
    <xf numFmtId="0" fontId="13" fillId="0" borderId="60" xfId="0" applyFont="1" applyBorder="1" applyAlignment="1">
      <alignment horizontal="center" vertical="center"/>
    </xf>
    <xf numFmtId="0" fontId="13" fillId="0" borderId="59" xfId="0" applyFont="1" applyBorder="1" applyAlignment="1">
      <alignment horizontal="center" vertical="center"/>
    </xf>
    <xf numFmtId="0" fontId="13" fillId="0" borderId="54" xfId="0" applyFont="1" applyBorder="1" applyAlignment="1">
      <alignment horizontal="center" vertical="center"/>
    </xf>
    <xf numFmtId="0" fontId="13" fillId="0" borderId="57" xfId="0" applyFont="1" applyBorder="1" applyAlignment="1">
      <alignment horizontal="center" vertical="center"/>
    </xf>
    <xf numFmtId="0" fontId="13" fillId="0" borderId="53" xfId="0" applyFont="1" applyBorder="1" applyAlignment="1">
      <alignment horizontal="center" vertical="center"/>
    </xf>
    <xf numFmtId="0" fontId="13" fillId="0" borderId="58" xfId="0" applyFont="1" applyBorder="1" applyAlignment="1">
      <alignment horizontal="center" vertical="center" wrapText="1"/>
    </xf>
    <xf numFmtId="0" fontId="13" fillId="0" borderId="58" xfId="0" applyFont="1" applyBorder="1" applyAlignment="1">
      <alignment horizontal="center" vertical="center"/>
    </xf>
    <xf numFmtId="0" fontId="13" fillId="0" borderId="92" xfId="0" applyFont="1" applyBorder="1" applyAlignment="1">
      <alignment horizontal="center" vertical="center"/>
    </xf>
    <xf numFmtId="0" fontId="13" fillId="0" borderId="106" xfId="0" applyFont="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29" xfId="0" applyFont="1" applyFill="1" applyBorder="1" applyAlignment="1">
      <alignment horizontal="center" vertical="center"/>
    </xf>
    <xf numFmtId="38" fontId="13" fillId="3" borderId="30" xfId="0" applyNumberFormat="1" applyFont="1" applyFill="1" applyBorder="1" applyAlignment="1">
      <alignment horizontal="center" vertical="center"/>
    </xf>
    <xf numFmtId="0" fontId="13" fillId="3" borderId="74" xfId="0" applyFont="1" applyFill="1" applyBorder="1" applyAlignment="1">
      <alignment horizontal="center" vertical="center"/>
    </xf>
    <xf numFmtId="0" fontId="13" fillId="3" borderId="76" xfId="0" applyFont="1" applyFill="1" applyBorder="1" applyAlignment="1">
      <alignment horizontal="center" vertical="center"/>
    </xf>
    <xf numFmtId="0" fontId="13" fillId="3" borderId="75" xfId="0" applyFont="1" applyFill="1" applyBorder="1" applyAlignment="1">
      <alignment horizontal="center" vertical="center"/>
    </xf>
    <xf numFmtId="38" fontId="13" fillId="3" borderId="74" xfId="0" applyNumberFormat="1" applyFont="1" applyFill="1" applyBorder="1" applyAlignment="1">
      <alignment horizontal="center" vertical="center"/>
    </xf>
    <xf numFmtId="0" fontId="13" fillId="0" borderId="105" xfId="0" quotePrefix="1" applyFont="1" applyBorder="1" applyAlignment="1">
      <alignment horizontal="center" vertical="center"/>
    </xf>
    <xf numFmtId="0" fontId="13" fillId="0" borderId="105" xfId="0" applyFont="1" applyBorder="1" applyAlignment="1">
      <alignment horizontal="center" vertical="center"/>
    </xf>
    <xf numFmtId="0" fontId="13" fillId="0" borderId="58" xfId="0" quotePrefix="1" applyFont="1" applyBorder="1" applyAlignment="1">
      <alignment horizontal="center" vertical="center"/>
    </xf>
    <xf numFmtId="0" fontId="13" fillId="3" borderId="102"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04" xfId="0" applyFont="1" applyFill="1" applyBorder="1" applyAlignment="1">
      <alignment horizontal="center" vertical="center"/>
    </xf>
    <xf numFmtId="38" fontId="13" fillId="3" borderId="102" xfId="0" applyNumberFormat="1" applyFont="1" applyFill="1" applyBorder="1" applyAlignment="1">
      <alignment horizontal="center" vertical="center"/>
    </xf>
    <xf numFmtId="0" fontId="13" fillId="3" borderId="10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51" xfId="0" applyFont="1" applyBorder="1" applyAlignment="1">
      <alignment horizontal="center" vertical="center" wrapText="1"/>
    </xf>
    <xf numFmtId="0" fontId="13" fillId="3" borderId="16" xfId="0" applyFont="1" applyFill="1" applyBorder="1" applyAlignment="1">
      <alignment horizontal="center" vertical="center"/>
    </xf>
    <xf numFmtId="0" fontId="13" fillId="3" borderId="15" xfId="0" applyFont="1" applyFill="1" applyBorder="1" applyAlignment="1">
      <alignment horizontal="center" vertical="center"/>
    </xf>
    <xf numFmtId="38" fontId="13" fillId="3" borderId="106" xfId="0" applyNumberFormat="1" applyFont="1" applyFill="1" applyBorder="1" applyAlignment="1">
      <alignment horizontal="center" vertical="center" wrapText="1"/>
    </xf>
    <xf numFmtId="0" fontId="13" fillId="3" borderId="106" xfId="0" applyFont="1" applyFill="1" applyBorder="1" applyAlignment="1">
      <alignment horizontal="center" vertical="center" wrapText="1"/>
    </xf>
    <xf numFmtId="0" fontId="13" fillId="0" borderId="74"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3" xfId="0" applyFont="1" applyBorder="1" applyAlignment="1">
      <alignment horizontal="center" vertical="center" wrapText="1"/>
    </xf>
    <xf numFmtId="0" fontId="13" fillId="3" borderId="106" xfId="0" applyFont="1" applyFill="1" applyBorder="1" applyAlignment="1">
      <alignment horizontal="center" vertical="center"/>
    </xf>
    <xf numFmtId="38" fontId="13" fillId="3" borderId="33" xfId="0" applyNumberFormat="1" applyFont="1" applyFill="1" applyBorder="1" applyAlignment="1">
      <alignment horizontal="center" vertical="center"/>
    </xf>
    <xf numFmtId="38" fontId="13" fillId="3" borderId="29" xfId="0" applyNumberFormat="1" applyFont="1" applyFill="1" applyBorder="1" applyAlignment="1">
      <alignment horizontal="center" vertical="center"/>
    </xf>
    <xf numFmtId="0" fontId="13" fillId="3" borderId="30"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29" xfId="0" applyFont="1" applyFill="1" applyBorder="1" applyAlignment="1">
      <alignment horizontal="center" vertical="center" wrapText="1"/>
    </xf>
    <xf numFmtId="38" fontId="13" fillId="3" borderId="30" xfId="0" applyNumberFormat="1" applyFont="1" applyFill="1" applyBorder="1" applyAlignment="1">
      <alignment horizontal="center" vertical="center" wrapText="1"/>
    </xf>
    <xf numFmtId="38" fontId="13" fillId="3" borderId="33" xfId="0" applyNumberFormat="1" applyFont="1" applyFill="1" applyBorder="1" applyAlignment="1">
      <alignment horizontal="center" vertical="center" wrapText="1"/>
    </xf>
    <xf numFmtId="38" fontId="13" fillId="3" borderId="29" xfId="0" applyNumberFormat="1" applyFont="1" applyFill="1" applyBorder="1" applyAlignment="1">
      <alignment horizontal="center" vertical="center" wrapText="1"/>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wrapText="1"/>
    </xf>
    <xf numFmtId="0" fontId="13" fillId="0" borderId="29" xfId="0" applyFont="1" applyBorder="1" applyAlignment="1">
      <alignment horizontal="center" vertical="center" wrapText="1"/>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0" xfId="0" applyFont="1" applyFill="1" applyBorder="1" applyAlignment="1">
      <alignment horizontal="center" vertical="center" wrapText="1"/>
    </xf>
    <xf numFmtId="0" fontId="13" fillId="2" borderId="29" xfId="0" applyFont="1" applyFill="1" applyBorder="1" applyAlignment="1">
      <alignment horizontal="center" vertical="center" wrapText="1"/>
    </xf>
    <xf numFmtId="38" fontId="13" fillId="3" borderId="76" xfId="0" applyNumberFormat="1" applyFont="1" applyFill="1" applyBorder="1" applyAlignment="1">
      <alignment horizontal="center" vertical="center"/>
    </xf>
    <xf numFmtId="38" fontId="13" fillId="3" borderId="75" xfId="0" applyNumberFormat="1" applyFont="1" applyFill="1" applyBorder="1" applyAlignment="1">
      <alignment horizontal="center" vertical="center"/>
    </xf>
    <xf numFmtId="0" fontId="13" fillId="3" borderId="74"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75" xfId="0" applyFont="1" applyFill="1" applyBorder="1" applyAlignment="1">
      <alignment horizontal="center" vertical="center" wrapText="1"/>
    </xf>
    <xf numFmtId="38" fontId="13" fillId="3" borderId="74" xfId="0" applyNumberFormat="1" applyFont="1" applyFill="1" applyBorder="1" applyAlignment="1">
      <alignment horizontal="center" vertical="center" wrapText="1"/>
    </xf>
    <xf numFmtId="38" fontId="13" fillId="3" borderId="76" xfId="0" applyNumberFormat="1" applyFont="1" applyFill="1" applyBorder="1" applyAlignment="1">
      <alignment horizontal="center" vertical="center" wrapText="1"/>
    </xf>
    <xf numFmtId="38" fontId="13" fillId="3" borderId="75" xfId="0" applyNumberFormat="1" applyFont="1" applyFill="1" applyBorder="1" applyAlignment="1">
      <alignment horizontal="center" vertical="center" wrapText="1"/>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2" borderId="74"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3" borderId="101" xfId="0" applyFont="1" applyFill="1" applyBorder="1" applyAlignment="1">
      <alignment horizontal="center" vertical="center" wrapText="1"/>
    </xf>
    <xf numFmtId="38" fontId="13" fillId="3" borderId="101" xfId="0" applyNumberFormat="1" applyFont="1" applyFill="1" applyBorder="1" applyAlignment="1">
      <alignment horizontal="center" vertical="center" wrapText="1"/>
    </xf>
    <xf numFmtId="0" fontId="13" fillId="0" borderId="101" xfId="0" applyFont="1" applyBorder="1" applyAlignment="1">
      <alignment horizontal="center" vertical="center" wrapText="1"/>
    </xf>
    <xf numFmtId="0" fontId="13" fillId="2" borderId="101" xfId="0" applyFont="1" applyFill="1" applyBorder="1" applyAlignment="1">
      <alignment horizontal="center" vertical="center"/>
    </xf>
    <xf numFmtId="0" fontId="13" fillId="2" borderId="102"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92" xfId="0" applyFont="1" applyBorder="1" applyAlignment="1">
      <alignment horizontal="center" vertical="center" wrapText="1"/>
    </xf>
    <xf numFmtId="0" fontId="13" fillId="0" borderId="92"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74" xfId="0" quotePrefix="1" applyFont="1" applyBorder="1" applyAlignment="1">
      <alignment horizontal="center" vertical="center"/>
    </xf>
    <xf numFmtId="0" fontId="13" fillId="0" borderId="75" xfId="0" quotePrefix="1" applyFont="1" applyBorder="1" applyAlignment="1">
      <alignment horizontal="center" vertical="center"/>
    </xf>
    <xf numFmtId="0" fontId="13" fillId="2" borderId="74" xfId="0" applyFont="1" applyFill="1" applyBorder="1" applyAlignment="1">
      <alignment horizontal="left" vertical="center"/>
    </xf>
    <xf numFmtId="0" fontId="13" fillId="2" borderId="76"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58" xfId="0" applyFont="1" applyFill="1" applyBorder="1" applyAlignment="1">
      <alignment horizontal="center" vertical="center"/>
    </xf>
    <xf numFmtId="0" fontId="13" fillId="2" borderId="76" xfId="0" applyFont="1" applyFill="1" applyBorder="1" applyAlignment="1">
      <alignment horizontal="center" vertical="center"/>
    </xf>
    <xf numFmtId="0" fontId="13" fillId="0" borderId="2" xfId="0" quotePrefix="1" applyFont="1" applyBorder="1" applyAlignment="1">
      <alignment horizontal="center" vertical="center"/>
    </xf>
    <xf numFmtId="0" fontId="13" fillId="0" borderId="1" xfId="0" quotePrefix="1" applyFont="1" applyBorder="1" applyAlignment="1">
      <alignment horizontal="center" vertical="center"/>
    </xf>
    <xf numFmtId="0" fontId="13" fillId="2" borderId="2" xfId="0" applyFont="1" applyFill="1" applyBorder="1" applyAlignment="1">
      <alignment horizontal="left" vertical="center"/>
    </xf>
    <xf numFmtId="0" fontId="13" fillId="2" borderId="6"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06"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58" xfId="0" applyFont="1" applyFill="1" applyBorder="1" applyAlignment="1">
      <alignment horizontal="left" vertical="center"/>
    </xf>
    <xf numFmtId="0" fontId="13" fillId="0" borderId="52" xfId="0" applyFont="1" applyBorder="1" applyAlignment="1">
      <alignment horizontal="center" vertical="center"/>
    </xf>
    <xf numFmtId="0" fontId="13" fillId="0" borderId="51" xfId="0" applyFont="1" applyBorder="1" applyAlignment="1">
      <alignment horizontal="center" vertical="center"/>
    </xf>
    <xf numFmtId="0" fontId="13" fillId="0" borderId="68" xfId="0" applyFont="1" applyBorder="1" applyAlignment="1">
      <alignment horizontal="center" vertical="center"/>
    </xf>
    <xf numFmtId="0" fontId="14" fillId="0" borderId="0" xfId="0" applyFont="1" applyAlignment="1">
      <alignment horizontal="center" vertical="center"/>
    </xf>
    <xf numFmtId="0" fontId="13" fillId="3" borderId="58" xfId="0" applyFont="1" applyFill="1" applyBorder="1" applyAlignment="1">
      <alignment horizontal="center" vertical="center"/>
    </xf>
    <xf numFmtId="0" fontId="1" fillId="0" borderId="59" xfId="0" applyFont="1" applyBorder="1" applyAlignment="1">
      <alignment horizontal="left" vertical="center"/>
    </xf>
    <xf numFmtId="0" fontId="1" fillId="0" borderId="8" xfId="0" applyFont="1" applyBorder="1" applyAlignment="1">
      <alignment horizontal="left" vertical="center"/>
    </xf>
    <xf numFmtId="0" fontId="1" fillId="0" borderId="17" xfId="0" applyFont="1" applyBorder="1" applyAlignment="1">
      <alignment horizontal="left" vertical="center"/>
    </xf>
    <xf numFmtId="0" fontId="1" fillId="2" borderId="118" xfId="0" applyFont="1" applyFill="1" applyBorder="1" applyAlignment="1">
      <alignment horizontal="center" vertical="center"/>
    </xf>
    <xf numFmtId="0" fontId="1" fillId="2" borderId="117" xfId="0" applyFont="1" applyFill="1" applyBorder="1" applyAlignment="1">
      <alignment horizontal="center" vertical="center"/>
    </xf>
    <xf numFmtId="0" fontId="1" fillId="2" borderId="99" xfId="0" applyFont="1" applyFill="1" applyBorder="1" applyAlignment="1">
      <alignment horizontal="center" vertical="center"/>
    </xf>
    <xf numFmtId="0" fontId="3" fillId="2" borderId="98" xfId="0" applyFont="1" applyFill="1" applyBorder="1" applyAlignment="1">
      <alignment horizontal="right" vertical="center"/>
    </xf>
    <xf numFmtId="0" fontId="3" fillId="2" borderId="99" xfId="0" applyFont="1" applyFill="1" applyBorder="1" applyAlignment="1">
      <alignment horizontal="right" vertical="center"/>
    </xf>
    <xf numFmtId="0" fontId="3" fillId="2" borderId="93" xfId="0" applyFont="1" applyFill="1" applyBorder="1" applyAlignment="1">
      <alignment horizontal="right" vertical="center"/>
    </xf>
    <xf numFmtId="0" fontId="3" fillId="2" borderId="94" xfId="0" applyFont="1" applyFill="1" applyBorder="1" applyAlignment="1">
      <alignment horizontal="right" vertical="center"/>
    </xf>
    <xf numFmtId="0" fontId="1" fillId="0" borderId="100" xfId="0" applyFont="1" applyBorder="1" applyAlignment="1">
      <alignment horizontal="left" vertical="center"/>
    </xf>
    <xf numFmtId="0" fontId="1" fillId="0" borderId="10" xfId="0" applyFont="1" applyBorder="1" applyAlignment="1">
      <alignment horizontal="left" vertical="center"/>
    </xf>
    <xf numFmtId="0" fontId="1" fillId="2" borderId="98" xfId="0" applyFont="1" applyFill="1" applyBorder="1" applyAlignment="1">
      <alignment horizontal="right" vertical="center"/>
    </xf>
    <xf numFmtId="0" fontId="1" fillId="2" borderId="99" xfId="0" applyFont="1" applyFill="1" applyBorder="1" applyAlignment="1">
      <alignment horizontal="right" vertical="center"/>
    </xf>
    <xf numFmtId="0" fontId="1" fillId="2" borderId="93" xfId="0" applyFont="1" applyFill="1" applyBorder="1" applyAlignment="1">
      <alignment horizontal="right" vertical="center"/>
    </xf>
    <xf numFmtId="0" fontId="1" fillId="2" borderId="94" xfId="0" applyFont="1" applyFill="1" applyBorder="1" applyAlignment="1">
      <alignment horizontal="right" vertical="center"/>
    </xf>
    <xf numFmtId="0" fontId="1" fillId="0" borderId="100" xfId="0" applyFont="1" applyBorder="1" applyAlignment="1">
      <alignment horizontal="center" vertical="center"/>
    </xf>
    <xf numFmtId="0" fontId="1" fillId="0" borderId="10" xfId="0" applyFont="1" applyBorder="1" applyAlignment="1">
      <alignment horizontal="center" vertical="center"/>
    </xf>
    <xf numFmtId="0" fontId="1" fillId="2" borderId="6" xfId="0" applyFont="1" applyFill="1" applyBorder="1" applyAlignment="1">
      <alignment horizontal="center" vertical="center"/>
    </xf>
    <xf numFmtId="0" fontId="11" fillId="0" borderId="9" xfId="0" applyFont="1" applyFill="1" applyBorder="1" applyAlignment="1">
      <alignment horizontal="right" vertical="center"/>
    </xf>
    <xf numFmtId="0" fontId="11" fillId="0" borderId="0" xfId="0" applyFont="1" applyFill="1" applyBorder="1" applyAlignment="1">
      <alignment horizontal="right" vertical="center"/>
    </xf>
    <xf numFmtId="0" fontId="1" fillId="0" borderId="60" xfId="0" applyFont="1" applyBorder="1" applyAlignment="1">
      <alignment horizontal="left" vertical="center"/>
    </xf>
    <xf numFmtId="0" fontId="1" fillId="0" borderId="0" xfId="0" applyFont="1" applyBorder="1" applyAlignment="1">
      <alignment horizontal="left" vertical="center"/>
    </xf>
    <xf numFmtId="0" fontId="1" fillId="0" borderId="21" xfId="0" applyFont="1" applyBorder="1" applyAlignment="1">
      <alignment horizontal="left" vertical="center"/>
    </xf>
    <xf numFmtId="38" fontId="3" fillId="3" borderId="61" xfId="1" applyFont="1" applyFill="1" applyBorder="1" applyAlignment="1">
      <alignment horizontal="right" vertical="center" wrapText="1"/>
    </xf>
    <xf numFmtId="38" fontId="3" fillId="3" borderId="60" xfId="1" applyFont="1" applyFill="1" applyBorder="1" applyAlignment="1">
      <alignment horizontal="right" vertical="center" wrapText="1"/>
    </xf>
    <xf numFmtId="38" fontId="3" fillId="3" borderId="9" xfId="1" applyFont="1" applyFill="1" applyBorder="1" applyAlignment="1">
      <alignment horizontal="right" vertical="center" wrapText="1"/>
    </xf>
    <xf numFmtId="38" fontId="3" fillId="3" borderId="0" xfId="1" applyFont="1" applyFill="1" applyBorder="1" applyAlignment="1">
      <alignment horizontal="right" vertical="center" wrapText="1"/>
    </xf>
    <xf numFmtId="38" fontId="3" fillId="3" borderId="18" xfId="1" applyFont="1" applyFill="1" applyBorder="1" applyAlignment="1">
      <alignment horizontal="right" vertical="center" wrapText="1"/>
    </xf>
    <xf numFmtId="38" fontId="3" fillId="3" borderId="21" xfId="1" applyFont="1" applyFill="1" applyBorder="1" applyAlignment="1">
      <alignment horizontal="right" vertical="center" wrapText="1"/>
    </xf>
    <xf numFmtId="0" fontId="1" fillId="0" borderId="1" xfId="0" applyFont="1" applyBorder="1" applyAlignment="1">
      <alignment horizontal="left" vertical="center"/>
    </xf>
    <xf numFmtId="0" fontId="1" fillId="2" borderId="65" xfId="0" applyFont="1" applyFill="1" applyBorder="1" applyAlignment="1">
      <alignment horizontal="center" vertical="center"/>
    </xf>
    <xf numFmtId="38" fontId="3" fillId="3" borderId="70" xfId="1" applyFont="1" applyFill="1" applyBorder="1" applyAlignment="1">
      <alignment horizontal="right" vertical="center" wrapText="1"/>
    </xf>
    <xf numFmtId="38" fontId="3" fillId="3" borderId="71" xfId="1" applyFont="1" applyFill="1" applyBorder="1" applyAlignment="1">
      <alignment horizontal="right" vertical="center" wrapText="1"/>
    </xf>
    <xf numFmtId="38" fontId="3" fillId="3" borderId="2" xfId="1" applyFont="1" applyFill="1" applyBorder="1" applyAlignment="1">
      <alignment horizontal="right" vertical="center" wrapText="1"/>
    </xf>
    <xf numFmtId="38" fontId="3" fillId="3" borderId="6" xfId="1" applyFont="1" applyFill="1" applyBorder="1" applyAlignment="1">
      <alignment horizontal="right" vertical="center" wrapText="1"/>
    </xf>
    <xf numFmtId="0" fontId="1" fillId="0" borderId="48" xfId="0" applyFont="1" applyBorder="1" applyAlignment="1">
      <alignment horizontal="left" vertical="center"/>
    </xf>
    <xf numFmtId="0" fontId="3" fillId="2" borderId="50" xfId="0" applyFont="1" applyFill="1" applyBorder="1" applyAlignment="1">
      <alignment horizontal="right" vertical="center"/>
    </xf>
    <xf numFmtId="0" fontId="3" fillId="2" borderId="66" xfId="0" applyFont="1" applyFill="1" applyBorder="1" applyAlignment="1">
      <alignment horizontal="right" vertical="center"/>
    </xf>
    <xf numFmtId="0" fontId="3" fillId="2" borderId="14"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 xfId="0" applyFont="1" applyFill="1" applyBorder="1" applyAlignment="1">
      <alignment horizontal="center" vertical="center"/>
    </xf>
    <xf numFmtId="38" fontId="3" fillId="0" borderId="2" xfId="1" applyFont="1" applyBorder="1" applyAlignment="1">
      <alignment horizontal="right" vertical="center"/>
    </xf>
    <xf numFmtId="38" fontId="3" fillId="0" borderId="6" xfId="1" applyFont="1" applyBorder="1" applyAlignment="1">
      <alignment horizontal="right" vertical="center"/>
    </xf>
    <xf numFmtId="0" fontId="1" fillId="0" borderId="79" xfId="0" applyFont="1" applyBorder="1" applyAlignment="1">
      <alignment horizontal="center" vertical="center"/>
    </xf>
    <xf numFmtId="0" fontId="1" fillId="0" borderId="78" xfId="0" applyFont="1" applyBorder="1" applyAlignment="1">
      <alignment horizontal="center" vertical="center"/>
    </xf>
    <xf numFmtId="0" fontId="1" fillId="0" borderId="77" xfId="0" applyFont="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13" xfId="0" applyFont="1" applyFill="1" applyBorder="1" applyAlignment="1">
      <alignment horizontal="center" vertical="center" wrapText="1"/>
    </xf>
    <xf numFmtId="38" fontId="12" fillId="0" borderId="61" xfId="1" applyFont="1" applyFill="1" applyBorder="1" applyAlignment="1">
      <alignment vertical="center"/>
    </xf>
    <xf numFmtId="38" fontId="12" fillId="0" borderId="60" xfId="1" applyFont="1" applyFill="1" applyBorder="1" applyAlignment="1">
      <alignment vertical="center"/>
    </xf>
    <xf numFmtId="38" fontId="12" fillId="0" borderId="9" xfId="1" applyFont="1" applyFill="1" applyBorder="1" applyAlignment="1">
      <alignment vertical="center"/>
    </xf>
    <xf numFmtId="38" fontId="12" fillId="0" borderId="0" xfId="1" applyFont="1" applyFill="1" applyBorder="1" applyAlignment="1">
      <alignment vertical="center"/>
    </xf>
    <xf numFmtId="38" fontId="12" fillId="0" borderId="2" xfId="1" applyFont="1" applyFill="1" applyBorder="1" applyAlignment="1">
      <alignment vertical="center"/>
    </xf>
    <xf numFmtId="38" fontId="12" fillId="0" borderId="6" xfId="1" applyFont="1" applyFill="1" applyBorder="1" applyAlignment="1">
      <alignment vertical="center"/>
    </xf>
    <xf numFmtId="0" fontId="1" fillId="0" borderId="6" xfId="0" applyFont="1" applyBorder="1" applyAlignment="1">
      <alignment horizontal="left" vertical="center"/>
    </xf>
    <xf numFmtId="38" fontId="3" fillId="3" borderId="61" xfId="0" applyNumberFormat="1" applyFont="1" applyFill="1" applyBorder="1" applyAlignment="1">
      <alignment horizontal="right" vertical="center" wrapText="1"/>
    </xf>
    <xf numFmtId="0" fontId="3" fillId="3" borderId="60" xfId="0" applyFont="1" applyFill="1" applyBorder="1" applyAlignment="1">
      <alignment horizontal="right" vertical="center" wrapText="1"/>
    </xf>
    <xf numFmtId="0" fontId="3" fillId="3" borderId="9"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1" fillId="0" borderId="95" xfId="0" applyFont="1"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1" fillId="2" borderId="93" xfId="0" applyFont="1" applyFill="1" applyBorder="1" applyAlignment="1">
      <alignment horizontal="center" vertical="center"/>
    </xf>
    <xf numFmtId="0" fontId="1" fillId="2" borderId="9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6" xfId="0" applyFont="1" applyFill="1" applyBorder="1" applyAlignment="1">
      <alignment horizontal="center" vertical="center"/>
    </xf>
    <xf numFmtId="0" fontId="1" fillId="2" borderId="105" xfId="0" applyFont="1" applyFill="1" applyBorder="1" applyAlignment="1">
      <alignment horizontal="center" vertical="center"/>
    </xf>
    <xf numFmtId="0" fontId="3" fillId="0" borderId="61" xfId="0" applyFont="1" applyBorder="1" applyAlignment="1">
      <alignment horizontal="center" vertical="center"/>
    </xf>
    <xf numFmtId="0" fontId="3" fillId="0" borderId="60" xfId="0" applyFont="1" applyBorder="1" applyAlignment="1">
      <alignment horizontal="center" vertical="center"/>
    </xf>
    <xf numFmtId="0" fontId="3" fillId="0" borderId="59"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3" fillId="0" borderId="53" xfId="0" applyFont="1" applyBorder="1" applyAlignment="1">
      <alignment horizontal="center" vertical="center"/>
    </xf>
    <xf numFmtId="0" fontId="1" fillId="4" borderId="65" xfId="0" applyFont="1" applyFill="1" applyBorder="1" applyAlignment="1">
      <alignment horizontal="left" vertical="center"/>
    </xf>
    <xf numFmtId="0" fontId="1" fillId="4" borderId="43" xfId="0" applyFont="1" applyFill="1" applyBorder="1" applyAlignment="1">
      <alignment horizontal="left" vertical="center"/>
    </xf>
    <xf numFmtId="0" fontId="3" fillId="0" borderId="61"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4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61" xfId="0" applyFont="1" applyFill="1" applyBorder="1" applyAlignment="1">
      <alignment horizontal="right" vertical="center"/>
    </xf>
    <xf numFmtId="0" fontId="3" fillId="2" borderId="60" xfId="0" applyFont="1" applyFill="1" applyBorder="1" applyAlignment="1">
      <alignment horizontal="right" vertical="center"/>
    </xf>
    <xf numFmtId="0" fontId="1" fillId="2" borderId="60" xfId="0" applyFont="1" applyFill="1" applyBorder="1" applyAlignment="1">
      <alignment horizontal="center" vertical="center"/>
    </xf>
    <xf numFmtId="0" fontId="1" fillId="2" borderId="66" xfId="0" applyFont="1" applyFill="1" applyBorder="1" applyAlignment="1">
      <alignment horizontal="center" vertical="center"/>
    </xf>
    <xf numFmtId="0" fontId="9" fillId="0" borderId="61"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1" fillId="2" borderId="50" xfId="0" applyFont="1" applyFill="1" applyBorder="1" applyAlignment="1">
      <alignment horizontal="center" vertical="center"/>
    </xf>
    <xf numFmtId="0" fontId="1" fillId="2" borderId="49" xfId="0" applyFont="1" applyFill="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1" fillId="2" borderId="0" xfId="0" applyFont="1" applyFill="1" applyBorder="1" applyAlignment="1">
      <alignment horizontal="center" vertical="center"/>
    </xf>
    <xf numFmtId="0" fontId="3" fillId="2" borderId="9"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1" xfId="0" applyFont="1" applyFill="1" applyBorder="1" applyAlignment="1">
      <alignment horizontal="right" vertical="center"/>
    </xf>
    <xf numFmtId="0" fontId="1" fillId="2" borderId="21" xfId="0" applyFont="1" applyFill="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51" xfId="0" applyFont="1" applyBorder="1" applyAlignment="1">
      <alignment horizontal="center" vertical="center"/>
    </xf>
    <xf numFmtId="38" fontId="3" fillId="3" borderId="102" xfId="1" applyFont="1" applyFill="1" applyBorder="1" applyAlignment="1">
      <alignment horizontal="right" vertical="center" wrapText="1"/>
    </xf>
    <xf numFmtId="38" fontId="3" fillId="3" borderId="103" xfId="1" applyFont="1" applyFill="1" applyBorder="1" applyAlignment="1">
      <alignment horizontal="right" vertical="center" wrapText="1"/>
    </xf>
    <xf numFmtId="0" fontId="3" fillId="3" borderId="102" xfId="0" applyFont="1" applyFill="1" applyBorder="1" applyAlignment="1">
      <alignment horizontal="right" vertical="center" wrapText="1"/>
    </xf>
    <xf numFmtId="0" fontId="3" fillId="3" borderId="103" xfId="0" applyFont="1" applyFill="1" applyBorder="1" applyAlignment="1">
      <alignment horizontal="right" vertical="center" wrapText="1"/>
    </xf>
    <xf numFmtId="0" fontId="5" fillId="3" borderId="63" xfId="0" applyFont="1" applyFill="1" applyBorder="1" applyAlignment="1">
      <alignment horizontal="right" vertical="center" wrapText="1"/>
    </xf>
    <xf numFmtId="0" fontId="5" fillId="2" borderId="63" xfId="0" applyFont="1" applyFill="1" applyBorder="1" applyAlignment="1">
      <alignment horizontal="center" vertical="center"/>
    </xf>
    <xf numFmtId="0" fontId="5" fillId="2" borderId="62" xfId="0" applyFont="1" applyFill="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38" fontId="8" fillId="0" borderId="9" xfId="1" applyFont="1" applyFill="1" applyBorder="1" applyAlignment="1">
      <alignment horizontal="right" vertical="top"/>
    </xf>
    <xf numFmtId="38" fontId="8" fillId="0" borderId="0" xfId="1" applyFont="1" applyFill="1" applyBorder="1" applyAlignment="1">
      <alignment horizontal="right" vertical="top"/>
    </xf>
    <xf numFmtId="38" fontId="8" fillId="0" borderId="2" xfId="1" applyFont="1" applyFill="1" applyBorder="1" applyAlignment="1">
      <alignment horizontal="right" vertical="top"/>
    </xf>
    <xf numFmtId="38" fontId="8" fillId="0" borderId="6" xfId="1" applyFont="1" applyFill="1" applyBorder="1" applyAlignment="1">
      <alignment horizontal="right" vertical="top"/>
    </xf>
    <xf numFmtId="0" fontId="3" fillId="0" borderId="44" xfId="0" applyFont="1" applyBorder="1" applyAlignment="1">
      <alignment horizontal="left" vertical="center"/>
    </xf>
    <xf numFmtId="0" fontId="3" fillId="0" borderId="65" xfId="0" applyFont="1" applyBorder="1" applyAlignment="1">
      <alignment horizontal="left" vertical="center"/>
    </xf>
    <xf numFmtId="0" fontId="3" fillId="0" borderId="43" xfId="0" applyFont="1" applyBorder="1" applyAlignment="1">
      <alignment horizontal="left" vertical="center"/>
    </xf>
    <xf numFmtId="38" fontId="3" fillId="0" borderId="44" xfId="1" applyFont="1" applyBorder="1" applyAlignment="1">
      <alignment horizontal="right" vertical="center"/>
    </xf>
    <xf numFmtId="38" fontId="3" fillId="0" borderId="65" xfId="1" applyFont="1" applyBorder="1" applyAlignment="1">
      <alignment horizontal="right" vertical="center"/>
    </xf>
    <xf numFmtId="38" fontId="3" fillId="0" borderId="50" xfId="1" applyFont="1" applyBorder="1" applyAlignment="1">
      <alignment horizontal="right" vertical="center"/>
    </xf>
    <xf numFmtId="38" fontId="3" fillId="0" borderId="66" xfId="1" applyFont="1" applyBorder="1" applyAlignment="1">
      <alignment horizontal="right"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3" fillId="0" borderId="7" xfId="0" applyFont="1" applyBorder="1" applyAlignment="1">
      <alignment horizontal="left" vertical="center"/>
    </xf>
    <xf numFmtId="0" fontId="3" fillId="0" borderId="36" xfId="0" applyFont="1" applyBorder="1" applyAlignment="1">
      <alignment horizontal="left" vertical="center"/>
    </xf>
    <xf numFmtId="0" fontId="3" fillId="0" borderId="3" xfId="0" applyFont="1" applyBorder="1" applyAlignment="1">
      <alignment horizontal="left" vertical="center"/>
    </xf>
    <xf numFmtId="38" fontId="3" fillId="0" borderId="7" xfId="1" applyFont="1" applyBorder="1" applyAlignment="1">
      <alignment horizontal="right" vertical="center"/>
    </xf>
    <xf numFmtId="38" fontId="3" fillId="0" borderId="36" xfId="1" applyFont="1" applyBorder="1" applyAlignment="1">
      <alignment horizontal="right"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58" xfId="0" applyFont="1" applyBorder="1" applyAlignment="1">
      <alignment horizontal="center" vertical="center"/>
    </xf>
    <xf numFmtId="0" fontId="3" fillId="0" borderId="92" xfId="0" applyFont="1" applyBorder="1" applyAlignment="1">
      <alignment horizontal="center" vertical="center"/>
    </xf>
    <xf numFmtId="0" fontId="3" fillId="0" borderId="101" xfId="0" applyFont="1" applyBorder="1" applyAlignment="1">
      <alignment horizontal="center" vertical="center"/>
    </xf>
    <xf numFmtId="177" fontId="3" fillId="2" borderId="102" xfId="0" applyNumberFormat="1" applyFont="1" applyFill="1" applyBorder="1" applyAlignment="1">
      <alignment horizontal="right" vertical="center"/>
    </xf>
    <xf numFmtId="177" fontId="3" fillId="2" borderId="103" xfId="0" applyNumberFormat="1" applyFont="1" applyFill="1" applyBorder="1" applyAlignment="1">
      <alignment horizontal="right" vertical="center"/>
    </xf>
    <xf numFmtId="177" fontId="3" fillId="2" borderId="103" xfId="0" applyNumberFormat="1" applyFont="1" applyFill="1" applyBorder="1" applyAlignment="1">
      <alignment horizontal="left" vertical="center"/>
    </xf>
    <xf numFmtId="177" fontId="3" fillId="2" borderId="104" xfId="0" applyNumberFormat="1" applyFont="1" applyFill="1" applyBorder="1" applyAlignment="1">
      <alignment horizontal="left" vertical="center"/>
    </xf>
    <xf numFmtId="0" fontId="3" fillId="2" borderId="102" xfId="0" applyFont="1" applyFill="1" applyBorder="1" applyAlignment="1">
      <alignment horizontal="right" vertical="center"/>
    </xf>
    <xf numFmtId="0" fontId="3" fillId="2" borderId="103" xfId="0" applyFont="1" applyFill="1" applyBorder="1" applyAlignment="1">
      <alignment horizontal="right" vertical="center"/>
    </xf>
    <xf numFmtId="38" fontId="3" fillId="0" borderId="102" xfId="1" applyFont="1" applyBorder="1" applyAlignment="1">
      <alignment horizontal="right" vertical="center"/>
    </xf>
    <xf numFmtId="38" fontId="3" fillId="0" borderId="103" xfId="1" applyFont="1" applyBorder="1" applyAlignment="1">
      <alignment horizontal="right" vertical="center"/>
    </xf>
    <xf numFmtId="0" fontId="1" fillId="0" borderId="103" xfId="0" applyFont="1" applyBorder="1" applyAlignment="1">
      <alignment horizontal="left" vertical="center"/>
    </xf>
    <xf numFmtId="0" fontId="1" fillId="0" borderId="104" xfId="0" applyFont="1" applyBorder="1" applyAlignment="1">
      <alignment horizontal="left" vertical="center"/>
    </xf>
    <xf numFmtId="0" fontId="3" fillId="0" borderId="101" xfId="0" applyFont="1" applyBorder="1" applyAlignment="1">
      <alignment horizontal="center" vertical="center" wrapText="1"/>
    </xf>
    <xf numFmtId="38" fontId="3" fillId="0" borderId="16" xfId="1" applyFont="1" applyBorder="1" applyAlignment="1">
      <alignment horizontal="right" vertical="center"/>
    </xf>
    <xf numFmtId="38" fontId="3" fillId="0" borderId="42" xfId="1" applyFont="1" applyBorder="1" applyAlignment="1">
      <alignment horizontal="right" vertical="center"/>
    </xf>
    <xf numFmtId="38" fontId="11" fillId="0" borderId="16" xfId="1" applyFont="1" applyFill="1" applyBorder="1" applyAlignment="1">
      <alignment horizontal="right" vertical="center"/>
    </xf>
    <xf numFmtId="38" fontId="11" fillId="0" borderId="42" xfId="1" applyFont="1" applyFill="1" applyBorder="1" applyAlignment="1">
      <alignment horizontal="right" vertical="center"/>
    </xf>
    <xf numFmtId="38" fontId="11" fillId="0" borderId="14" xfId="1" applyFont="1" applyFill="1" applyBorder="1" applyAlignment="1">
      <alignment horizontal="right" vertical="center"/>
    </xf>
    <xf numFmtId="38" fontId="11" fillId="0" borderId="39" xfId="1" applyFont="1" applyFill="1" applyBorder="1" applyAlignment="1">
      <alignment horizontal="right" vertical="center"/>
    </xf>
    <xf numFmtId="38" fontId="11" fillId="0" borderId="23" xfId="1" applyFont="1" applyFill="1" applyBorder="1" applyAlignment="1">
      <alignment horizontal="right" vertical="center"/>
    </xf>
    <xf numFmtId="38" fontId="11" fillId="0" borderId="67" xfId="1" applyFont="1" applyFill="1" applyBorder="1" applyAlignment="1">
      <alignment horizontal="right" vertical="center"/>
    </xf>
    <xf numFmtId="38" fontId="11" fillId="0" borderId="25" xfId="1" applyFont="1" applyFill="1" applyBorder="1" applyAlignment="1">
      <alignment horizontal="right" vertical="center"/>
    </xf>
    <xf numFmtId="38" fontId="11" fillId="0" borderId="28" xfId="1" applyFont="1" applyFill="1" applyBorder="1" applyAlignment="1">
      <alignment horizontal="right"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15" xfId="0" applyFont="1" applyBorder="1" applyAlignment="1">
      <alignment horizontal="center" vertical="center"/>
    </xf>
    <xf numFmtId="38" fontId="3" fillId="3" borderId="61" xfId="1" applyFont="1" applyFill="1" applyBorder="1" applyAlignment="1">
      <alignment horizontal="right" vertical="center"/>
    </xf>
    <xf numFmtId="38" fontId="3" fillId="3" borderId="60" xfId="1" applyFont="1" applyFill="1" applyBorder="1" applyAlignment="1">
      <alignment horizontal="right" vertical="center"/>
    </xf>
    <xf numFmtId="38" fontId="3" fillId="3" borderId="18"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69"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3" fillId="0" borderId="61" xfId="0" applyFont="1" applyBorder="1" applyAlignment="1">
      <alignment horizontal="left" vertical="center"/>
    </xf>
    <xf numFmtId="0" fontId="3" fillId="0" borderId="60"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4" xfId="0" applyFont="1" applyBorder="1" applyAlignment="1">
      <alignment horizontal="left" vertical="center"/>
    </xf>
    <xf numFmtId="0" fontId="3" fillId="0" borderId="39" xfId="0" applyFont="1" applyBorder="1" applyAlignment="1">
      <alignment horizontal="left" vertical="center"/>
    </xf>
    <xf numFmtId="0" fontId="3" fillId="0" borderId="13" xfId="0" applyFont="1" applyBorder="1" applyAlignment="1">
      <alignment horizontal="left" vertical="center"/>
    </xf>
    <xf numFmtId="38" fontId="3" fillId="0" borderId="14" xfId="1" applyFont="1" applyBorder="1" applyAlignment="1">
      <alignment horizontal="right" vertical="center"/>
    </xf>
    <xf numFmtId="38" fontId="3" fillId="0" borderId="39" xfId="1" applyFont="1" applyBorder="1" applyAlignment="1">
      <alignment horizontal="righ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3" fillId="0" borderId="16" xfId="0" applyFont="1" applyBorder="1" applyAlignment="1">
      <alignment horizontal="left" vertical="center"/>
    </xf>
    <xf numFmtId="0" fontId="3" fillId="0" borderId="42" xfId="0" applyFont="1" applyBorder="1" applyAlignment="1">
      <alignment horizontal="left" vertical="center"/>
    </xf>
    <xf numFmtId="0" fontId="3" fillId="0" borderId="15" xfId="0" applyFont="1" applyBorder="1" applyAlignment="1">
      <alignment horizontal="lef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38" fontId="1" fillId="0" borderId="59" xfId="1" applyFont="1" applyFill="1" applyBorder="1" applyAlignment="1">
      <alignment horizontal="center" vertical="center"/>
    </xf>
    <xf numFmtId="38" fontId="1" fillId="0" borderId="17" xfId="1" applyFont="1" applyFill="1" applyBorder="1" applyAlignment="1">
      <alignment horizontal="center" vertical="center"/>
    </xf>
    <xf numFmtId="0" fontId="3" fillId="0" borderId="23" xfId="0" applyFont="1" applyBorder="1" applyAlignment="1">
      <alignment horizontal="left" vertical="center"/>
    </xf>
    <xf numFmtId="0" fontId="3" fillId="0" borderId="67" xfId="0" applyFont="1" applyBorder="1" applyAlignment="1">
      <alignment horizontal="left" vertical="center"/>
    </xf>
    <xf numFmtId="0" fontId="3" fillId="0" borderId="22" xfId="0" applyFont="1" applyBorder="1" applyAlignment="1">
      <alignment horizontal="left" vertical="center"/>
    </xf>
    <xf numFmtId="38" fontId="3" fillId="3" borderId="16" xfId="1" applyFont="1" applyFill="1" applyBorder="1" applyAlignment="1">
      <alignment horizontal="right" vertical="center"/>
    </xf>
    <xf numFmtId="38" fontId="3" fillId="3" borderId="42" xfId="1" applyFont="1" applyFill="1" applyBorder="1" applyAlignment="1">
      <alignment horizontal="right" vertical="center"/>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38" fontId="1" fillId="0" borderId="59" xfId="1" applyFont="1" applyBorder="1" applyAlignment="1">
      <alignment horizontal="center" vertical="center"/>
    </xf>
    <xf numFmtId="38" fontId="1" fillId="0" borderId="17" xfId="1" applyFont="1" applyBorder="1" applyAlignment="1">
      <alignment horizontal="center" vertical="center"/>
    </xf>
    <xf numFmtId="38" fontId="1" fillId="0" borderId="73" xfId="1" applyFont="1" applyFill="1" applyBorder="1" applyAlignment="1">
      <alignment horizontal="center" vertical="center"/>
    </xf>
    <xf numFmtId="38" fontId="3" fillId="0" borderId="23" xfId="1" applyFont="1" applyBorder="1" applyAlignment="1">
      <alignment horizontal="right" vertical="center"/>
    </xf>
    <xf numFmtId="38" fontId="3" fillId="0" borderId="67" xfId="1" applyFont="1" applyBorder="1" applyAlignment="1">
      <alignment horizontal="right" vertical="center"/>
    </xf>
    <xf numFmtId="38" fontId="1" fillId="0" borderId="23" xfId="1" applyFont="1" applyBorder="1" applyAlignment="1">
      <alignment horizontal="center" vertical="center"/>
    </xf>
    <xf numFmtId="38" fontId="1" fillId="0" borderId="22" xfId="1" applyFont="1" applyBorder="1" applyAlignment="1">
      <alignment horizontal="center" vertical="center"/>
    </xf>
    <xf numFmtId="0" fontId="3" fillId="0" borderId="69" xfId="0" applyFont="1" applyBorder="1" applyAlignment="1">
      <alignment horizontal="left" vertical="center"/>
    </xf>
    <xf numFmtId="0" fontId="3" fillId="0" borderId="72"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38" fontId="3" fillId="0" borderId="25" xfId="1" applyFont="1" applyBorder="1" applyAlignment="1">
      <alignment horizontal="right" vertical="center"/>
    </xf>
    <xf numFmtId="38" fontId="3" fillId="0" borderId="28" xfId="1" applyFont="1" applyBorder="1" applyAlignment="1">
      <alignment horizontal="right"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38" fontId="1" fillId="0" borderId="73" xfId="1" applyFont="1" applyBorder="1" applyAlignment="1">
      <alignment horizontal="center" vertical="center"/>
    </xf>
    <xf numFmtId="0" fontId="1" fillId="0" borderId="59" xfId="0" applyFont="1" applyBorder="1" applyAlignment="1">
      <alignment horizontal="center" vertical="center"/>
    </xf>
    <xf numFmtId="0" fontId="1" fillId="0" borderId="8" xfId="0" applyFont="1" applyBorder="1" applyAlignment="1">
      <alignment horizontal="center" vertical="center"/>
    </xf>
    <xf numFmtId="38" fontId="3" fillId="3" borderId="9" xfId="1" applyFont="1" applyFill="1" applyBorder="1" applyAlignment="1">
      <alignment horizontal="right" vertical="center"/>
    </xf>
    <xf numFmtId="38" fontId="3" fillId="3" borderId="0" xfId="1" applyFont="1" applyFill="1" applyBorder="1" applyAlignment="1">
      <alignment horizontal="right" vertical="center"/>
    </xf>
    <xf numFmtId="38" fontId="3" fillId="3" borderId="2" xfId="1" applyFont="1" applyFill="1" applyBorder="1" applyAlignment="1">
      <alignment horizontal="right" vertical="center"/>
    </xf>
    <xf numFmtId="38" fontId="3" fillId="3" borderId="6" xfId="1" applyFont="1" applyFill="1" applyBorder="1" applyAlignment="1">
      <alignment horizontal="right" vertical="center"/>
    </xf>
    <xf numFmtId="38" fontId="1" fillId="0" borderId="8" xfId="1" applyFont="1" applyBorder="1" applyAlignment="1">
      <alignment horizontal="center" vertical="center"/>
    </xf>
    <xf numFmtId="38" fontId="1" fillId="0" borderId="1" xfId="1" applyFont="1" applyBorder="1" applyAlignment="1">
      <alignment horizontal="center" vertical="center"/>
    </xf>
    <xf numFmtId="38" fontId="8" fillId="0" borderId="61" xfId="1" applyFont="1" applyBorder="1" applyAlignment="1">
      <alignment horizontal="right" vertical="center"/>
    </xf>
    <xf numFmtId="38" fontId="8" fillId="0" borderId="60" xfId="1" applyFont="1" applyBorder="1" applyAlignment="1">
      <alignment horizontal="right" vertical="center"/>
    </xf>
    <xf numFmtId="38" fontId="8" fillId="0" borderId="9" xfId="1" applyFont="1" applyBorder="1" applyAlignment="1">
      <alignment horizontal="right" vertical="center"/>
    </xf>
    <xf numFmtId="38" fontId="8" fillId="0" borderId="0" xfId="1" applyFont="1" applyBorder="1" applyAlignment="1">
      <alignment horizontal="right" vertical="center"/>
    </xf>
    <xf numFmtId="38" fontId="8" fillId="0" borderId="2" xfId="1" applyFont="1" applyBorder="1" applyAlignment="1">
      <alignment horizontal="right" vertical="top"/>
    </xf>
    <xf numFmtId="38" fontId="8" fillId="0" borderId="6" xfId="1" applyFont="1" applyBorder="1" applyAlignment="1">
      <alignment horizontal="right" vertical="top"/>
    </xf>
    <xf numFmtId="0" fontId="11" fillId="0" borderId="60" xfId="0" applyFont="1" applyFill="1" applyBorder="1" applyAlignment="1">
      <alignment horizontal="left" vertical="center" wrapText="1"/>
    </xf>
    <xf numFmtId="0" fontId="11" fillId="0" borderId="5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8"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 xfId="0" applyFont="1" applyFill="1" applyBorder="1" applyAlignment="1">
      <alignment horizontal="left" vertical="center"/>
    </xf>
    <xf numFmtId="176" fontId="11" fillId="0" borderId="61" xfId="1" applyNumberFormat="1" applyFont="1" applyFill="1" applyBorder="1" applyAlignment="1">
      <alignment horizontal="right" vertical="center"/>
    </xf>
    <xf numFmtId="176" fontId="11" fillId="0" borderId="60" xfId="1" applyNumberFormat="1" applyFont="1" applyFill="1" applyBorder="1" applyAlignment="1">
      <alignment horizontal="right" vertical="center"/>
    </xf>
    <xf numFmtId="176" fontId="11" fillId="0" borderId="9"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6" fontId="11" fillId="0" borderId="2" xfId="1" applyNumberFormat="1" applyFont="1" applyFill="1" applyBorder="1" applyAlignment="1">
      <alignment horizontal="right" vertical="center"/>
    </xf>
    <xf numFmtId="176" fontId="11" fillId="0" borderId="6" xfId="1" applyNumberFormat="1" applyFont="1" applyFill="1" applyBorder="1" applyAlignment="1">
      <alignment horizontal="right" vertical="center"/>
    </xf>
    <xf numFmtId="38" fontId="1" fillId="0" borderId="30" xfId="1" applyFont="1" applyFill="1" applyBorder="1" applyAlignment="1">
      <alignment horizontal="center" vertical="center" wrapText="1"/>
    </xf>
    <xf numFmtId="38" fontId="1" fillId="0" borderId="33" xfId="1" applyFont="1" applyFill="1" applyBorder="1" applyAlignment="1">
      <alignment horizontal="center" vertical="center" wrapText="1"/>
    </xf>
    <xf numFmtId="38" fontId="1" fillId="0" borderId="29" xfId="1" applyFont="1" applyFill="1" applyBorder="1" applyAlignment="1">
      <alignment horizontal="center" vertical="center" wrapText="1"/>
    </xf>
    <xf numFmtId="38" fontId="1" fillId="0" borderId="8" xfId="1" applyFont="1" applyFill="1" applyBorder="1" applyAlignment="1">
      <alignment horizontal="center" vertical="center"/>
    </xf>
    <xf numFmtId="38" fontId="1" fillId="0" borderId="1" xfId="1" applyFont="1" applyFill="1" applyBorder="1" applyAlignment="1">
      <alignment horizontal="center" vertical="center"/>
    </xf>
    <xf numFmtId="38" fontId="1" fillId="0" borderId="9" xfId="1" applyFont="1" applyBorder="1" applyAlignment="1">
      <alignment horizontal="center" vertical="center"/>
    </xf>
    <xf numFmtId="38" fontId="1" fillId="0" borderId="0" xfId="1"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38" fontId="3" fillId="3" borderId="30" xfId="1" applyFont="1" applyFill="1" applyBorder="1" applyAlignment="1">
      <alignment horizontal="right" vertical="center"/>
    </xf>
    <xf numFmtId="38" fontId="3" fillId="3" borderId="33" xfId="1" applyFont="1" applyFill="1" applyBorder="1" applyAlignment="1">
      <alignment horizontal="righ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29" xfId="0" applyFont="1" applyBorder="1" applyAlignment="1">
      <alignment horizontal="left" vertical="center"/>
    </xf>
    <xf numFmtId="0" fontId="8" fillId="0" borderId="30" xfId="0" applyFont="1" applyBorder="1" applyAlignment="1">
      <alignment horizontal="right" vertical="center" wrapText="1"/>
    </xf>
    <xf numFmtId="0" fontId="8" fillId="0" borderId="33" xfId="0" applyFont="1" applyBorder="1" applyAlignment="1">
      <alignment horizontal="right" vertical="center" wrapText="1"/>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9" xfId="0" applyFont="1" applyBorder="1" applyAlignment="1">
      <alignment horizontal="center" vertical="center" wrapText="1"/>
    </xf>
    <xf numFmtId="38" fontId="12" fillId="0" borderId="30" xfId="1" applyFont="1" applyFill="1" applyBorder="1" applyAlignment="1">
      <alignment horizontal="center" vertical="center" wrapText="1"/>
    </xf>
    <xf numFmtId="38" fontId="12" fillId="0" borderId="33" xfId="1" applyFont="1" applyFill="1" applyBorder="1" applyAlignment="1">
      <alignment horizontal="center" vertical="center"/>
    </xf>
    <xf numFmtId="38" fontId="12" fillId="0" borderId="29" xfId="1" applyFont="1" applyFill="1" applyBorder="1" applyAlignment="1">
      <alignment horizontal="center"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50" xfId="0" applyFont="1" applyBorder="1" applyAlignment="1">
      <alignment horizontal="left"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38" fontId="3" fillId="3" borderId="70" xfId="1" applyFont="1" applyFill="1" applyBorder="1" applyAlignment="1">
      <alignment horizontal="right" vertical="center"/>
    </xf>
    <xf numFmtId="38" fontId="3" fillId="3" borderId="71" xfId="1" applyFont="1" applyFill="1" applyBorder="1" applyAlignment="1">
      <alignment horizontal="right" vertical="center"/>
    </xf>
    <xf numFmtId="38" fontId="1" fillId="0" borderId="48" xfId="1" applyFont="1" applyFill="1" applyBorder="1" applyAlignment="1">
      <alignment horizontal="center" vertical="center"/>
    </xf>
    <xf numFmtId="38" fontId="1" fillId="0" borderId="48" xfId="1" applyFont="1" applyBorder="1" applyAlignment="1">
      <alignment horizontal="center" vertical="center"/>
    </xf>
    <xf numFmtId="38" fontId="8" fillId="0" borderId="9" xfId="1" applyFont="1" applyFill="1" applyBorder="1" applyAlignment="1">
      <alignment horizontal="right" vertical="center"/>
    </xf>
    <xf numFmtId="38" fontId="8" fillId="0" borderId="0" xfId="1" applyFont="1" applyFill="1" applyBorder="1" applyAlignment="1">
      <alignment horizontal="right" vertical="center"/>
    </xf>
    <xf numFmtId="176" fontId="11" fillId="0" borderId="70" xfId="1" applyNumberFormat="1" applyFont="1" applyFill="1" applyBorder="1" applyAlignment="1">
      <alignment horizontal="right" vertical="center"/>
    </xf>
    <xf numFmtId="176" fontId="11" fillId="0" borderId="71" xfId="1" applyNumberFormat="1" applyFont="1" applyFill="1" applyBorder="1" applyAlignment="1">
      <alignment horizontal="right" vertical="center"/>
    </xf>
    <xf numFmtId="0" fontId="11" fillId="0" borderId="71"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 fillId="0" borderId="8" xfId="0" applyFont="1" applyBorder="1" applyAlignment="1">
      <alignment horizontal="center" vertical="top"/>
    </xf>
    <xf numFmtId="0" fontId="1" fillId="0" borderId="1" xfId="0" applyFont="1" applyBorder="1" applyAlignment="1">
      <alignment horizontal="center" vertical="top"/>
    </xf>
    <xf numFmtId="0" fontId="6" fillId="0" borderId="0" xfId="0" applyFont="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4" borderId="64" xfId="0" applyFont="1" applyFill="1" applyBorder="1" applyAlignment="1">
      <alignment horizontal="center" vertical="center"/>
    </xf>
    <xf numFmtId="0" fontId="5" fillId="4" borderId="63" xfId="0" applyFont="1" applyFill="1" applyBorder="1" applyAlignment="1">
      <alignment horizontal="center" vertical="center"/>
    </xf>
    <xf numFmtId="0" fontId="5" fillId="0" borderId="64" xfId="0" applyFont="1" applyBorder="1" applyAlignment="1">
      <alignment horizontal="center" vertical="center" wrapText="1"/>
    </xf>
    <xf numFmtId="0" fontId="5" fillId="0" borderId="63" xfId="0" applyFont="1" applyBorder="1" applyAlignment="1">
      <alignment horizontal="center" vertical="center" wrapText="1"/>
    </xf>
    <xf numFmtId="0" fontId="3" fillId="0" borderId="0" xfId="0" applyFont="1" applyAlignment="1">
      <alignment horizontal="center" vertical="center"/>
    </xf>
    <xf numFmtId="0" fontId="3" fillId="0" borderId="60"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0" xfId="0" applyFont="1" applyAlignment="1">
      <alignment horizontal="center" vertical="center" wrapText="1"/>
    </xf>
    <xf numFmtId="0" fontId="3" fillId="0" borderId="57" xfId="0" applyFont="1" applyBorder="1" applyAlignment="1">
      <alignment horizontal="center" vertical="center" wrapText="1"/>
    </xf>
    <xf numFmtId="0" fontId="3" fillId="0" borderId="0" xfId="0" applyFont="1" applyBorder="1" applyAlignment="1">
      <alignment horizontal="center" vertical="center" wrapText="1"/>
    </xf>
    <xf numFmtId="0" fontId="5" fillId="4" borderId="62" xfId="0" applyFont="1" applyFill="1" applyBorder="1" applyAlignment="1">
      <alignment horizontal="center" vertical="center"/>
    </xf>
    <xf numFmtId="0" fontId="3" fillId="0" borderId="106" xfId="0" applyFont="1" applyBorder="1" applyAlignment="1">
      <alignment horizontal="center" vertical="center"/>
    </xf>
    <xf numFmtId="0" fontId="1" fillId="0" borderId="58" xfId="0" applyFont="1" applyBorder="1" applyAlignment="1">
      <alignment horizontal="center" vertical="center"/>
    </xf>
    <xf numFmtId="0" fontId="1" fillId="0" borderId="92" xfId="0" applyFont="1" applyBorder="1" applyAlignment="1">
      <alignment horizontal="center" vertical="center"/>
    </xf>
    <xf numFmtId="38" fontId="3" fillId="3" borderId="106" xfId="1" applyFont="1" applyFill="1" applyBorder="1" applyAlignment="1">
      <alignment horizontal="right" vertical="center"/>
    </xf>
    <xf numFmtId="38" fontId="3" fillId="3" borderId="58" xfId="1" applyFont="1" applyFill="1" applyBorder="1" applyAlignment="1">
      <alignment horizontal="right" vertical="center"/>
    </xf>
    <xf numFmtId="38" fontId="3" fillId="3" borderId="74" xfId="1" applyFont="1" applyFill="1" applyBorder="1" applyAlignment="1">
      <alignment horizontal="right" vertical="center"/>
    </xf>
    <xf numFmtId="0" fontId="1" fillId="2" borderId="44" xfId="0" applyFont="1" applyFill="1" applyBorder="1" applyAlignment="1">
      <alignment horizontal="right" vertical="center"/>
    </xf>
    <xf numFmtId="0" fontId="1" fillId="2" borderId="65" xfId="0" applyFont="1" applyFill="1" applyBorder="1" applyAlignment="1">
      <alignment horizontal="right" vertical="center"/>
    </xf>
    <xf numFmtId="0" fontId="1" fillId="2" borderId="7" xfId="0" applyFont="1" applyFill="1" applyBorder="1" applyAlignment="1">
      <alignment horizontal="right" vertical="center"/>
    </xf>
    <xf numFmtId="0" fontId="1" fillId="2" borderId="36" xfId="0" applyFont="1" applyFill="1" applyBorder="1" applyAlignment="1">
      <alignment horizontal="right" vertical="center"/>
    </xf>
    <xf numFmtId="0" fontId="1" fillId="2" borderId="14"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 xfId="0" applyFont="1" applyFill="1" applyBorder="1" applyAlignment="1">
      <alignment horizontal="center" vertical="center"/>
    </xf>
    <xf numFmtId="0" fontId="3" fillId="0" borderId="5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 xfId="0" applyFont="1" applyBorder="1" applyAlignment="1">
      <alignment horizontal="center" vertical="center" wrapText="1"/>
    </xf>
    <xf numFmtId="0" fontId="1" fillId="2" borderId="58" xfId="0" applyFont="1" applyFill="1" applyBorder="1" applyAlignment="1">
      <alignment horizontal="center" vertical="center"/>
    </xf>
    <xf numFmtId="0" fontId="1" fillId="2" borderId="61" xfId="0" applyFont="1" applyFill="1" applyBorder="1" applyAlignment="1">
      <alignment horizontal="right" vertical="center"/>
    </xf>
    <xf numFmtId="0" fontId="1" fillId="2" borderId="60" xfId="0" applyFont="1" applyFill="1" applyBorder="1" applyAlignment="1">
      <alignment horizontal="righ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61" xfId="0" applyFont="1" applyFill="1" applyBorder="1" applyAlignment="1">
      <alignment horizontal="right" vertical="center"/>
    </xf>
    <xf numFmtId="0" fontId="11" fillId="0" borderId="60" xfId="0" applyFont="1" applyFill="1" applyBorder="1" applyAlignment="1">
      <alignment horizontal="right" vertical="center"/>
    </xf>
    <xf numFmtId="0" fontId="11" fillId="0" borderId="18" xfId="0" applyFont="1" applyFill="1" applyBorder="1" applyAlignment="1">
      <alignment horizontal="right" vertical="center"/>
    </xf>
    <xf numFmtId="0" fontId="11" fillId="0" borderId="21" xfId="0" applyFont="1" applyFill="1" applyBorder="1" applyAlignment="1">
      <alignment horizontal="right" vertical="center"/>
    </xf>
    <xf numFmtId="0" fontId="1" fillId="2" borderId="9"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8" xfId="0" applyFont="1" applyFill="1" applyBorder="1" applyAlignment="1">
      <alignment horizontal="right" vertical="center"/>
    </xf>
    <xf numFmtId="0" fontId="1" fillId="2" borderId="21" xfId="0" applyFont="1" applyFill="1" applyBorder="1" applyAlignment="1">
      <alignment horizontal="right" vertical="center"/>
    </xf>
    <xf numFmtId="0" fontId="1" fillId="0" borderId="17" xfId="0" applyFont="1" applyBorder="1" applyAlignment="1">
      <alignment horizontal="center" vertical="center"/>
    </xf>
    <xf numFmtId="38" fontId="1" fillId="0" borderId="58" xfId="1" applyFont="1" applyBorder="1" applyAlignment="1">
      <alignment horizontal="center" vertical="center"/>
    </xf>
    <xf numFmtId="38" fontId="1" fillId="0" borderId="92" xfId="1" applyFont="1" applyBorder="1" applyAlignment="1">
      <alignment horizontal="center" vertical="center"/>
    </xf>
    <xf numFmtId="38" fontId="3" fillId="0" borderId="74" xfId="1" applyFont="1" applyBorder="1" applyAlignment="1">
      <alignment horizontal="center" vertical="center"/>
    </xf>
    <xf numFmtId="38" fontId="3" fillId="0" borderId="76" xfId="1" applyFont="1" applyBorder="1" applyAlignment="1">
      <alignment horizontal="center" vertical="center"/>
    </xf>
    <xf numFmtId="38" fontId="3" fillId="0" borderId="75" xfId="1" applyFont="1" applyBorder="1" applyAlignment="1">
      <alignment horizontal="center" vertical="center"/>
    </xf>
    <xf numFmtId="38" fontId="3" fillId="0" borderId="61" xfId="1" applyFont="1" applyBorder="1" applyAlignment="1">
      <alignment horizontal="center" vertical="center" wrapText="1"/>
    </xf>
    <xf numFmtId="38" fontId="3" fillId="0" borderId="60" xfId="1" applyFont="1" applyBorder="1" applyAlignment="1">
      <alignment horizontal="center" vertical="center"/>
    </xf>
    <xf numFmtId="38" fontId="3" fillId="0" borderId="59" xfId="1" applyFont="1" applyBorder="1" applyAlignment="1">
      <alignment horizontal="center" vertical="center"/>
    </xf>
    <xf numFmtId="38" fontId="3" fillId="0" borderId="9" xfId="1" applyFont="1" applyBorder="1" applyAlignment="1">
      <alignment horizontal="center" vertical="center" wrapText="1"/>
    </xf>
    <xf numFmtId="38" fontId="3" fillId="0" borderId="0" xfId="1" applyFont="1" applyBorder="1" applyAlignment="1">
      <alignment horizontal="center" vertical="center"/>
    </xf>
    <xf numFmtId="38" fontId="3" fillId="0" borderId="8" xfId="1" applyFont="1" applyBorder="1" applyAlignment="1">
      <alignment horizontal="center" vertical="center"/>
    </xf>
    <xf numFmtId="38" fontId="3" fillId="0" borderId="54" xfId="1" applyFont="1" applyBorder="1" applyAlignment="1">
      <alignment horizontal="center" vertical="center"/>
    </xf>
    <xf numFmtId="38" fontId="3" fillId="0" borderId="57" xfId="1" applyFont="1" applyBorder="1" applyAlignment="1">
      <alignment horizontal="center" vertical="center"/>
    </xf>
    <xf numFmtId="38" fontId="3" fillId="0" borderId="53" xfId="1" applyFont="1" applyBorder="1" applyAlignment="1">
      <alignment horizontal="center" vertical="center"/>
    </xf>
    <xf numFmtId="38" fontId="3" fillId="0" borderId="58" xfId="1" applyFont="1" applyBorder="1" applyAlignment="1">
      <alignment horizontal="center" vertical="center"/>
    </xf>
    <xf numFmtId="38" fontId="3" fillId="0" borderId="92" xfId="1" applyFont="1" applyBorder="1" applyAlignment="1">
      <alignment horizontal="center" vertical="center"/>
    </xf>
    <xf numFmtId="38" fontId="3" fillId="0" borderId="58"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92" xfId="1" applyFont="1" applyBorder="1" applyAlignment="1">
      <alignment horizontal="center" vertical="center" wrapText="1"/>
    </xf>
    <xf numFmtId="38" fontId="1" fillId="0" borderId="65" xfId="1" applyFont="1" applyFill="1" applyBorder="1" applyAlignment="1">
      <alignment horizontal="left" vertical="center"/>
    </xf>
    <xf numFmtId="38" fontId="1" fillId="0" borderId="43" xfId="1" applyFont="1" applyFill="1" applyBorder="1" applyAlignment="1">
      <alignment horizontal="left" vertical="center"/>
    </xf>
    <xf numFmtId="38" fontId="3" fillId="2" borderId="61" xfId="1" applyFont="1" applyFill="1" applyBorder="1" applyAlignment="1">
      <alignment horizontal="right" vertical="center"/>
    </xf>
    <xf numFmtId="38" fontId="3" fillId="2" borderId="60" xfId="1" applyFont="1" applyFill="1" applyBorder="1" applyAlignment="1">
      <alignment horizontal="right" vertical="center"/>
    </xf>
    <xf numFmtId="38" fontId="3" fillId="2" borderId="9" xfId="1" applyFont="1" applyFill="1" applyBorder="1" applyAlignment="1">
      <alignment horizontal="right" vertical="center"/>
    </xf>
    <xf numFmtId="38" fontId="3" fillId="2" borderId="0"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6" xfId="1" applyFont="1" applyFill="1" applyBorder="1" applyAlignment="1">
      <alignment horizontal="right" vertical="center"/>
    </xf>
    <xf numFmtId="38" fontId="3" fillId="2" borderId="44" xfId="1" applyFont="1" applyFill="1" applyBorder="1" applyAlignment="1">
      <alignment horizontal="right" vertical="center"/>
    </xf>
    <xf numFmtId="38" fontId="3" fillId="2" borderId="65" xfId="1" applyFont="1" applyFill="1" applyBorder="1" applyAlignment="1">
      <alignment horizontal="right" vertical="center"/>
    </xf>
    <xf numFmtId="38" fontId="3" fillId="0" borderId="7"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3" xfId="1" applyFont="1" applyBorder="1" applyAlignment="1">
      <alignment horizontal="center" vertical="center" wrapText="1"/>
    </xf>
    <xf numFmtId="38" fontId="1" fillId="2" borderId="2" xfId="1" applyFont="1" applyFill="1" applyBorder="1" applyAlignment="1">
      <alignment horizontal="center" vertical="center"/>
    </xf>
    <xf numFmtId="38" fontId="1" fillId="2" borderId="6" xfId="1" applyFont="1" applyFill="1" applyBorder="1" applyAlignment="1">
      <alignment horizontal="center" vertical="center"/>
    </xf>
    <xf numFmtId="38" fontId="1" fillId="2" borderId="1" xfId="1" applyFont="1" applyFill="1" applyBorder="1" applyAlignment="1">
      <alignment horizontal="center" vertical="center"/>
    </xf>
    <xf numFmtId="38" fontId="3" fillId="2" borderId="7" xfId="1" applyFont="1" applyFill="1" applyBorder="1" applyAlignment="1">
      <alignment horizontal="center" vertical="center"/>
    </xf>
    <xf numFmtId="38" fontId="3" fillId="2" borderId="36"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7" xfId="1" applyFont="1" applyFill="1" applyBorder="1" applyAlignment="1">
      <alignment horizontal="right" vertical="center"/>
    </xf>
    <xf numFmtId="38" fontId="3" fillId="2" borderId="36" xfId="1" applyFont="1" applyFill="1" applyBorder="1" applyAlignment="1">
      <alignment horizontal="right" vertical="center"/>
    </xf>
    <xf numFmtId="38" fontId="3" fillId="0" borderId="58" xfId="1" applyFont="1" applyBorder="1" applyAlignment="1">
      <alignment horizontal="right" vertical="center"/>
    </xf>
    <xf numFmtId="38" fontId="3" fillId="0" borderId="74" xfId="1" applyFont="1" applyBorder="1" applyAlignment="1">
      <alignment horizontal="right" vertical="center"/>
    </xf>
    <xf numFmtId="38" fontId="3" fillId="0" borderId="106" xfId="1" applyFont="1" applyBorder="1" applyAlignment="1">
      <alignment horizontal="right" vertical="center"/>
    </xf>
    <xf numFmtId="38" fontId="3" fillId="0" borderId="106" xfId="1" applyFont="1" applyBorder="1" applyAlignment="1">
      <alignment horizontal="center" vertical="center"/>
    </xf>
    <xf numFmtId="38" fontId="3" fillId="2" borderId="21" xfId="1" applyFont="1" applyFill="1" applyBorder="1" applyAlignment="1">
      <alignment horizontal="center" vertical="center"/>
    </xf>
    <xf numFmtId="38" fontId="3" fillId="0" borderId="2"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1" xfId="1" applyFont="1" applyBorder="1" applyAlignment="1">
      <alignment horizontal="center" vertical="center" wrapText="1"/>
    </xf>
    <xf numFmtId="38" fontId="1" fillId="0" borderId="79" xfId="1" applyFont="1" applyBorder="1" applyAlignment="1">
      <alignment horizontal="center" vertical="center"/>
    </xf>
    <xf numFmtId="38" fontId="1" fillId="0" borderId="78" xfId="1" applyFont="1" applyBorder="1" applyAlignment="1">
      <alignment horizontal="center" vertical="center"/>
    </xf>
    <xf numFmtId="38" fontId="1" fillId="0" borderId="77" xfId="1" applyFont="1" applyBorder="1" applyAlignment="1">
      <alignment horizontal="center" vertical="center"/>
    </xf>
    <xf numFmtId="38" fontId="11" fillId="0" borderId="61" xfId="1" applyFont="1" applyFill="1" applyBorder="1" applyAlignment="1">
      <alignment horizontal="right" vertical="center"/>
    </xf>
    <xf numFmtId="38" fontId="11" fillId="0" borderId="60" xfId="1" applyFont="1" applyFill="1" applyBorder="1" applyAlignment="1">
      <alignment horizontal="right" vertical="center"/>
    </xf>
    <xf numFmtId="38" fontId="11" fillId="0" borderId="18" xfId="1" applyFont="1" applyFill="1" applyBorder="1" applyAlignment="1">
      <alignment horizontal="right" vertical="center"/>
    </xf>
    <xf numFmtId="38" fontId="11" fillId="0" borderId="21" xfId="1" applyFont="1" applyFill="1" applyBorder="1" applyAlignment="1">
      <alignment horizontal="right" vertical="center"/>
    </xf>
    <xf numFmtId="38" fontId="1" fillId="0" borderId="60" xfId="1" applyFont="1" applyBorder="1" applyAlignment="1">
      <alignment horizontal="left" vertical="center"/>
    </xf>
    <xf numFmtId="38" fontId="1" fillId="0" borderId="59" xfId="1" applyFont="1" applyBorder="1" applyAlignment="1">
      <alignment horizontal="left" vertical="center"/>
    </xf>
    <xf numFmtId="38" fontId="1" fillId="0" borderId="21" xfId="1" applyFont="1" applyBorder="1" applyAlignment="1">
      <alignment horizontal="left" vertical="center"/>
    </xf>
    <xf numFmtId="38" fontId="1" fillId="0" borderId="17" xfId="1" applyFont="1" applyBorder="1" applyAlignment="1">
      <alignment horizontal="left" vertical="center"/>
    </xf>
    <xf numFmtId="38" fontId="3" fillId="2" borderId="18" xfId="1" applyFont="1" applyFill="1" applyBorder="1" applyAlignment="1">
      <alignment horizontal="right" vertical="center"/>
    </xf>
    <xf numFmtId="38" fontId="3" fillId="2" borderId="21" xfId="1" applyFont="1" applyFill="1" applyBorder="1" applyAlignment="1">
      <alignment horizontal="right" vertical="center"/>
    </xf>
    <xf numFmtId="38" fontId="3" fillId="5" borderId="61" xfId="1" applyFont="1" applyFill="1" applyBorder="1" applyAlignment="1">
      <alignment horizontal="right" vertical="center"/>
    </xf>
    <xf numFmtId="38" fontId="3" fillId="5" borderId="60" xfId="1" applyFont="1" applyFill="1" applyBorder="1" applyAlignment="1">
      <alignment horizontal="right" vertical="center"/>
    </xf>
    <xf numFmtId="38" fontId="3" fillId="5" borderId="18" xfId="1" applyFont="1" applyFill="1" applyBorder="1" applyAlignment="1">
      <alignment horizontal="right" vertical="center"/>
    </xf>
    <xf numFmtId="38" fontId="3" fillId="5" borderId="21" xfId="1" applyFont="1" applyFill="1" applyBorder="1" applyAlignment="1">
      <alignment horizontal="right" vertical="center"/>
    </xf>
    <xf numFmtId="38" fontId="3" fillId="0" borderId="105" xfId="1" applyFont="1" applyBorder="1" applyAlignment="1">
      <alignment horizontal="center" vertical="center"/>
    </xf>
    <xf numFmtId="38" fontId="1" fillId="2" borderId="58" xfId="1" applyFont="1" applyFill="1" applyBorder="1" applyAlignment="1">
      <alignment horizontal="center" vertical="center"/>
    </xf>
    <xf numFmtId="38" fontId="1" fillId="2" borderId="105" xfId="1" applyFont="1" applyFill="1" applyBorder="1" applyAlignment="1">
      <alignment horizontal="center" vertical="center"/>
    </xf>
    <xf numFmtId="176" fontId="3" fillId="2" borderId="60" xfId="1" applyNumberFormat="1" applyFont="1" applyFill="1" applyBorder="1" applyAlignment="1">
      <alignment horizontal="center" vertical="center"/>
    </xf>
    <xf numFmtId="38" fontId="3" fillId="5" borderId="9" xfId="1" applyFont="1" applyFill="1" applyBorder="1" applyAlignment="1">
      <alignment horizontal="right" vertical="center"/>
    </xf>
    <xf numFmtId="38" fontId="3" fillId="5" borderId="0" xfId="1" applyFont="1" applyFill="1" applyBorder="1" applyAlignment="1">
      <alignment horizontal="right" vertical="center"/>
    </xf>
    <xf numFmtId="38" fontId="3" fillId="5" borderId="2" xfId="1" applyFont="1" applyFill="1" applyBorder="1" applyAlignment="1">
      <alignment horizontal="right" vertical="center"/>
    </xf>
    <xf numFmtId="38" fontId="3" fillId="5" borderId="6" xfId="1" applyFont="1" applyFill="1" applyBorder="1" applyAlignment="1">
      <alignment horizontal="right" vertical="center"/>
    </xf>
    <xf numFmtId="38" fontId="3" fillId="0" borderId="98" xfId="1" applyFont="1" applyBorder="1" applyAlignment="1">
      <alignment horizontal="center" vertical="center" wrapText="1"/>
    </xf>
    <xf numFmtId="38" fontId="3" fillId="0" borderId="99" xfId="1" applyFont="1" applyBorder="1" applyAlignment="1">
      <alignment horizontal="center" vertical="center" wrapText="1"/>
    </xf>
    <xf numFmtId="38" fontId="3" fillId="0" borderId="100" xfId="1" applyFont="1" applyBorder="1" applyAlignment="1">
      <alignment horizontal="center" vertical="center" wrapText="1"/>
    </xf>
    <xf numFmtId="38" fontId="1" fillId="2" borderId="93" xfId="1" applyFont="1" applyFill="1" applyBorder="1" applyAlignment="1">
      <alignment horizontal="center" vertical="center"/>
    </xf>
    <xf numFmtId="38" fontId="1" fillId="2" borderId="94" xfId="1" applyFont="1" applyFill="1" applyBorder="1" applyAlignment="1">
      <alignment horizontal="center" vertical="center"/>
    </xf>
    <xf numFmtId="38" fontId="1" fillId="2" borderId="10" xfId="1" applyFont="1" applyFill="1" applyBorder="1" applyAlignment="1">
      <alignment horizontal="center" vertical="center"/>
    </xf>
    <xf numFmtId="38" fontId="3" fillId="2" borderId="44" xfId="1" applyFont="1" applyFill="1" applyBorder="1" applyAlignment="1">
      <alignment horizontal="center" vertical="center"/>
    </xf>
    <xf numFmtId="38" fontId="3" fillId="2" borderId="65" xfId="1" applyFont="1" applyFill="1" applyBorder="1" applyAlignment="1">
      <alignment horizontal="center" vertical="center"/>
    </xf>
    <xf numFmtId="38" fontId="3" fillId="2" borderId="43" xfId="1" applyFont="1" applyFill="1" applyBorder="1" applyAlignment="1">
      <alignment horizontal="center" vertical="center"/>
    </xf>
    <xf numFmtId="38" fontId="1" fillId="2" borderId="44" xfId="1" applyFont="1" applyFill="1" applyBorder="1" applyAlignment="1">
      <alignment horizontal="center" vertical="center"/>
    </xf>
    <xf numFmtId="38" fontId="1" fillId="2" borderId="65" xfId="1" applyFont="1" applyFill="1" applyBorder="1" applyAlignment="1">
      <alignment horizontal="center" vertical="center"/>
    </xf>
    <xf numFmtId="38" fontId="1" fillId="2" borderId="43" xfId="1" applyFont="1" applyFill="1" applyBorder="1" applyAlignment="1">
      <alignment horizontal="center" vertical="center"/>
    </xf>
    <xf numFmtId="38" fontId="3" fillId="0" borderId="60" xfId="1" applyFont="1" applyBorder="1" applyAlignment="1">
      <alignment horizontal="center" vertical="center" wrapText="1"/>
    </xf>
    <xf numFmtId="38" fontId="3" fillId="0" borderId="59" xfId="1" applyFont="1" applyBorder="1" applyAlignment="1">
      <alignment horizontal="center" vertical="center" wrapText="1"/>
    </xf>
    <xf numFmtId="38" fontId="3" fillId="0" borderId="14" xfId="1" applyFont="1" applyFill="1" applyBorder="1" applyAlignment="1">
      <alignment horizontal="center" vertical="center" wrapText="1"/>
    </xf>
    <xf numFmtId="38" fontId="3" fillId="0" borderId="39" xfId="1" applyFont="1" applyFill="1" applyBorder="1" applyAlignment="1">
      <alignment horizontal="center" vertical="center" wrapText="1"/>
    </xf>
    <xf numFmtId="38" fontId="3" fillId="0" borderId="13" xfId="1" applyFont="1" applyFill="1" applyBorder="1" applyAlignment="1">
      <alignment horizontal="center" vertical="center" wrapText="1"/>
    </xf>
    <xf numFmtId="38" fontId="1" fillId="0" borderId="95" xfId="1" applyFont="1" applyBorder="1" applyAlignment="1">
      <alignment horizontal="center" vertical="center"/>
    </xf>
    <xf numFmtId="38" fontId="1" fillId="0" borderId="96" xfId="1" applyFont="1" applyBorder="1" applyAlignment="1">
      <alignment horizontal="center" vertical="center"/>
    </xf>
    <xf numFmtId="38" fontId="1" fillId="0" borderId="97" xfId="1" applyFont="1" applyBorder="1" applyAlignment="1">
      <alignment horizontal="center" vertical="center"/>
    </xf>
    <xf numFmtId="38" fontId="1" fillId="0" borderId="8" xfId="1" applyFont="1" applyBorder="1" applyAlignment="1">
      <alignment horizontal="left" vertical="center"/>
    </xf>
    <xf numFmtId="38" fontId="1" fillId="0" borderId="1" xfId="1" applyFont="1" applyBorder="1" applyAlignment="1">
      <alignment horizontal="left" vertical="center"/>
    </xf>
    <xf numFmtId="38" fontId="12" fillId="0" borderId="61" xfId="1" applyFont="1" applyFill="1" applyBorder="1" applyAlignment="1">
      <alignment horizontal="right" vertical="center"/>
    </xf>
    <xf numFmtId="38" fontId="12" fillId="0" borderId="60" xfId="1" applyFont="1" applyFill="1" applyBorder="1" applyAlignment="1">
      <alignment horizontal="right" vertical="center"/>
    </xf>
    <xf numFmtId="38" fontId="12" fillId="0" borderId="9"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2" xfId="1" applyFont="1" applyFill="1" applyBorder="1" applyAlignment="1">
      <alignment horizontal="right" vertical="center"/>
    </xf>
    <xf numFmtId="38" fontId="12" fillId="0" borderId="6" xfId="1" applyFont="1" applyFill="1" applyBorder="1" applyAlignment="1">
      <alignment horizontal="right" vertical="center"/>
    </xf>
    <xf numFmtId="38" fontId="1" fillId="0" borderId="0" xfId="1" applyFont="1" applyBorder="1" applyAlignment="1">
      <alignment horizontal="left" vertical="center"/>
    </xf>
    <xf numFmtId="38" fontId="1" fillId="0" borderId="6" xfId="1" applyFont="1" applyBorder="1" applyAlignment="1">
      <alignment horizontal="left" vertical="center"/>
    </xf>
    <xf numFmtId="38" fontId="1" fillId="2" borderId="74" xfId="1" applyFont="1" applyFill="1" applyBorder="1" applyAlignment="1">
      <alignment horizontal="center" vertical="center"/>
    </xf>
    <xf numFmtId="38" fontId="1" fillId="2" borderId="76" xfId="1" applyFont="1" applyFill="1" applyBorder="1" applyAlignment="1">
      <alignment horizontal="center" vertical="center"/>
    </xf>
    <xf numFmtId="38" fontId="1" fillId="2" borderId="75" xfId="1" applyFont="1" applyFill="1" applyBorder="1" applyAlignment="1">
      <alignment horizontal="center" vertical="center"/>
    </xf>
    <xf numFmtId="176" fontId="3" fillId="2" borderId="76" xfId="1" applyNumberFormat="1" applyFont="1" applyFill="1" applyBorder="1" applyAlignment="1">
      <alignment horizontal="center" vertical="center"/>
    </xf>
    <xf numFmtId="38" fontId="11" fillId="0" borderId="74" xfId="1" applyFont="1" applyFill="1" applyBorder="1" applyAlignment="1">
      <alignment horizontal="right" vertical="center"/>
    </xf>
    <xf numFmtId="38" fontId="11" fillId="0" borderId="76" xfId="1" applyFont="1" applyFill="1" applyBorder="1" applyAlignment="1">
      <alignment horizontal="right" vertical="center"/>
    </xf>
    <xf numFmtId="38" fontId="1" fillId="0" borderId="76" xfId="1" applyFont="1" applyBorder="1" applyAlignment="1">
      <alignment horizontal="left" vertical="center"/>
    </xf>
    <xf numFmtId="38" fontId="1" fillId="0" borderId="75" xfId="1" applyFont="1" applyBorder="1" applyAlignment="1">
      <alignment horizontal="left" vertical="center"/>
    </xf>
    <xf numFmtId="38" fontId="3" fillId="2" borderId="74" xfId="1" applyFont="1" applyFill="1" applyBorder="1" applyAlignment="1">
      <alignment horizontal="right" vertical="center"/>
    </xf>
    <xf numFmtId="38" fontId="3" fillId="2" borderId="76" xfId="1" applyFont="1" applyFill="1" applyBorder="1" applyAlignment="1">
      <alignment horizontal="right" vertical="center"/>
    </xf>
    <xf numFmtId="38" fontId="3" fillId="5" borderId="74" xfId="1" applyFont="1" applyFill="1" applyBorder="1" applyAlignment="1">
      <alignment horizontal="right" vertical="center"/>
    </xf>
    <xf numFmtId="38" fontId="3" fillId="5" borderId="76" xfId="1" applyFont="1" applyFill="1" applyBorder="1" applyAlignment="1">
      <alignment horizontal="right" vertical="center"/>
    </xf>
    <xf numFmtId="38" fontId="3" fillId="2" borderId="74" xfId="1" applyFont="1" applyFill="1" applyBorder="1" applyAlignment="1">
      <alignment horizontal="center" vertical="center"/>
    </xf>
    <xf numFmtId="38" fontId="3" fillId="2" borderId="76" xfId="1" applyFont="1" applyFill="1" applyBorder="1" applyAlignment="1">
      <alignment horizontal="center" vertical="center"/>
    </xf>
    <xf numFmtId="38" fontId="9" fillId="0" borderId="74" xfId="1" applyFont="1" applyBorder="1" applyAlignment="1">
      <alignment horizontal="center" vertical="center" wrapText="1"/>
    </xf>
    <xf numFmtId="38" fontId="9" fillId="0" borderId="76" xfId="1" applyFont="1" applyBorder="1" applyAlignment="1">
      <alignment horizontal="center" vertical="center" wrapText="1"/>
    </xf>
    <xf numFmtId="38" fontId="9" fillId="0" borderId="75" xfId="1" applyFont="1" applyBorder="1" applyAlignment="1">
      <alignment horizontal="center" vertical="center" wrapText="1"/>
    </xf>
    <xf numFmtId="38" fontId="3" fillId="0" borderId="2" xfId="1" applyFont="1" applyBorder="1" applyAlignment="1">
      <alignment horizontal="center" vertical="center"/>
    </xf>
    <xf numFmtId="38" fontId="3" fillId="0" borderId="6" xfId="1" applyFont="1" applyBorder="1" applyAlignment="1">
      <alignment horizontal="center" vertical="center"/>
    </xf>
    <xf numFmtId="38" fontId="3" fillId="0" borderId="1" xfId="1" applyFont="1" applyBorder="1" applyAlignment="1">
      <alignment horizontal="center" vertical="center"/>
    </xf>
    <xf numFmtId="176" fontId="3" fillId="2" borderId="6" xfId="1" applyNumberFormat="1" applyFont="1" applyFill="1" applyBorder="1" applyAlignment="1">
      <alignment horizontal="center" vertical="center"/>
    </xf>
    <xf numFmtId="38" fontId="3" fillId="2" borderId="102" xfId="1" applyFont="1" applyFill="1" applyBorder="1" applyAlignment="1">
      <alignment horizontal="right" vertical="center"/>
    </xf>
    <xf numFmtId="38" fontId="3" fillId="2" borderId="103" xfId="1" applyFont="1" applyFill="1" applyBorder="1" applyAlignment="1">
      <alignment horizontal="right" vertical="center"/>
    </xf>
    <xf numFmtId="38" fontId="11" fillId="0" borderId="102" xfId="1" applyFont="1" applyFill="1" applyBorder="1" applyAlignment="1">
      <alignment horizontal="right" vertical="center"/>
    </xf>
    <xf numFmtId="38" fontId="11" fillId="0" borderId="103" xfId="1" applyFont="1" applyFill="1" applyBorder="1" applyAlignment="1">
      <alignment horizontal="right" vertical="center"/>
    </xf>
    <xf numFmtId="38" fontId="3" fillId="0" borderId="61" xfId="1" applyFont="1" applyBorder="1" applyAlignment="1">
      <alignment horizontal="center" vertical="center"/>
    </xf>
    <xf numFmtId="38" fontId="3" fillId="0" borderId="52" xfId="1" applyFont="1" applyBorder="1" applyAlignment="1">
      <alignment horizontal="center" vertical="center"/>
    </xf>
    <xf numFmtId="38" fontId="3" fillId="0" borderId="68" xfId="1" applyFont="1" applyBorder="1" applyAlignment="1">
      <alignment horizontal="center" vertical="center"/>
    </xf>
    <xf numFmtId="38" fontId="3" fillId="0" borderId="51" xfId="1" applyFont="1" applyBorder="1" applyAlignment="1">
      <alignment horizontal="center" vertical="center"/>
    </xf>
    <xf numFmtId="38" fontId="3" fillId="5" borderId="102" xfId="1" applyFont="1" applyFill="1" applyBorder="1" applyAlignment="1">
      <alignment horizontal="right" vertical="center"/>
    </xf>
    <xf numFmtId="38" fontId="3" fillId="5" borderId="103" xfId="1" applyFont="1" applyFill="1" applyBorder="1" applyAlignment="1">
      <alignment horizontal="right" vertical="center"/>
    </xf>
    <xf numFmtId="38" fontId="3" fillId="0" borderId="102" xfId="1" applyFont="1" applyBorder="1" applyAlignment="1">
      <alignment horizontal="center" vertical="center" wrapText="1"/>
    </xf>
    <xf numFmtId="38" fontId="3" fillId="0" borderId="103" xfId="1" applyFont="1" applyBorder="1" applyAlignment="1">
      <alignment horizontal="center" vertical="center" wrapText="1"/>
    </xf>
    <xf numFmtId="38" fontId="3" fillId="0" borderId="104" xfId="1" applyFont="1" applyBorder="1" applyAlignment="1">
      <alignment horizontal="center" vertical="center" wrapText="1"/>
    </xf>
    <xf numFmtId="38" fontId="3" fillId="0" borderId="102" xfId="1" applyFont="1" applyBorder="1" applyAlignment="1">
      <alignment horizontal="center" vertical="center"/>
    </xf>
    <xf numFmtId="38" fontId="3" fillId="0" borderId="103" xfId="1" applyFont="1" applyBorder="1" applyAlignment="1">
      <alignment horizontal="center" vertical="center"/>
    </xf>
    <xf numFmtId="38" fontId="3" fillId="0" borderId="104" xfId="1" applyFont="1" applyBorder="1" applyAlignment="1">
      <alignment horizontal="center" vertical="center"/>
    </xf>
    <xf numFmtId="38" fontId="3" fillId="2" borderId="103" xfId="1" applyFont="1" applyFill="1" applyBorder="1" applyAlignment="1">
      <alignment horizontal="left" vertical="center"/>
    </xf>
    <xf numFmtId="38" fontId="3" fillId="2" borderId="104" xfId="1" applyFont="1" applyFill="1" applyBorder="1" applyAlignment="1">
      <alignment horizontal="left" vertical="center"/>
    </xf>
    <xf numFmtId="38" fontId="1" fillId="0" borderId="103" xfId="1" applyFont="1" applyBorder="1" applyAlignment="1">
      <alignment horizontal="left" vertical="center"/>
    </xf>
    <xf numFmtId="38" fontId="1" fillId="0" borderId="104" xfId="1" applyFont="1" applyBorder="1" applyAlignment="1">
      <alignment horizontal="left" vertical="center"/>
    </xf>
    <xf numFmtId="38" fontId="3" fillId="0" borderId="16" xfId="1" applyFont="1" applyBorder="1" applyAlignment="1">
      <alignment horizontal="center" vertical="center"/>
    </xf>
    <xf numFmtId="38" fontId="3" fillId="0" borderId="42"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Fill="1" applyBorder="1" applyAlignment="1">
      <alignment horizontal="right" vertical="center"/>
    </xf>
    <xf numFmtId="38" fontId="3" fillId="0" borderId="42" xfId="1" applyFont="1" applyFill="1" applyBorder="1" applyAlignment="1">
      <alignment horizontal="right" vertical="center"/>
    </xf>
    <xf numFmtId="38" fontId="1" fillId="0" borderId="86" xfId="1" applyFont="1" applyBorder="1" applyAlignment="1">
      <alignment horizontal="center" vertical="center"/>
    </xf>
    <xf numFmtId="38" fontId="1" fillId="0" borderId="87" xfId="1" applyFont="1" applyBorder="1" applyAlignment="1">
      <alignment horizontal="center" vertical="center"/>
    </xf>
    <xf numFmtId="38" fontId="1" fillId="0" borderId="88" xfId="1" applyFont="1" applyBorder="1" applyAlignment="1">
      <alignment horizontal="center" vertical="center"/>
    </xf>
    <xf numFmtId="38" fontId="1" fillId="0" borderId="83" xfId="1" applyFont="1" applyBorder="1" applyAlignment="1">
      <alignment horizontal="center" vertical="center"/>
    </xf>
    <xf numFmtId="38" fontId="1" fillId="0" borderId="84" xfId="1" applyFont="1" applyBorder="1" applyAlignment="1">
      <alignment horizontal="center" vertical="center"/>
    </xf>
    <xf numFmtId="38" fontId="1" fillId="0" borderId="85" xfId="1" applyFont="1" applyBorder="1" applyAlignment="1">
      <alignment horizontal="center" vertical="center"/>
    </xf>
    <xf numFmtId="38" fontId="1" fillId="2" borderId="69" xfId="1" applyFont="1" applyFill="1" applyBorder="1" applyAlignment="1">
      <alignment horizontal="right" vertical="center"/>
    </xf>
    <xf numFmtId="38" fontId="1" fillId="2" borderId="72" xfId="1" applyFont="1" applyFill="1" applyBorder="1" applyAlignment="1">
      <alignment horizontal="right" vertical="center"/>
    </xf>
    <xf numFmtId="38" fontId="1" fillId="2" borderId="18" xfId="1" applyFont="1" applyFill="1" applyBorder="1" applyAlignment="1">
      <alignment horizontal="right" vertical="center"/>
    </xf>
    <xf numFmtId="38" fontId="1" fillId="2" borderId="21" xfId="1" applyFont="1" applyFill="1" applyBorder="1" applyAlignment="1">
      <alignment horizontal="right" vertical="center"/>
    </xf>
    <xf numFmtId="38" fontId="3" fillId="0" borderId="23" xfId="1" applyFont="1" applyBorder="1" applyAlignment="1">
      <alignment horizontal="left" vertical="center"/>
    </xf>
    <xf numFmtId="38" fontId="3" fillId="0" borderId="67" xfId="1" applyFont="1" applyBorder="1" applyAlignment="1">
      <alignment horizontal="left" vertical="center"/>
    </xf>
    <xf numFmtId="38" fontId="3" fillId="0" borderId="22" xfId="1" applyFont="1" applyBorder="1" applyAlignment="1">
      <alignment horizontal="left" vertical="center"/>
    </xf>
    <xf numFmtId="38" fontId="1" fillId="2" borderId="16" xfId="1" applyFont="1" applyFill="1" applyBorder="1" applyAlignment="1">
      <alignment horizontal="right" vertical="center"/>
    </xf>
    <xf numFmtId="38" fontId="1" fillId="2" borderId="42" xfId="1" applyFont="1" applyFill="1" applyBorder="1" applyAlignment="1">
      <alignment horizontal="right" vertical="center"/>
    </xf>
    <xf numFmtId="38" fontId="3" fillId="5" borderId="16" xfId="1" applyFont="1" applyFill="1" applyBorder="1" applyAlignment="1">
      <alignment horizontal="right" vertical="center"/>
    </xf>
    <xf numFmtId="38" fontId="3" fillId="5" borderId="42" xfId="1" applyFont="1" applyFill="1" applyBorder="1" applyAlignment="1">
      <alignment horizontal="right" vertical="center"/>
    </xf>
    <xf numFmtId="38" fontId="3" fillId="0" borderId="14" xfId="1" applyFont="1" applyBorder="1" applyAlignment="1">
      <alignment horizontal="left" vertical="center"/>
    </xf>
    <xf numFmtId="38" fontId="3" fillId="0" borderId="39" xfId="1" applyFont="1" applyBorder="1" applyAlignment="1">
      <alignment horizontal="left" vertical="center"/>
    </xf>
    <xf numFmtId="38" fontId="3" fillId="0" borderId="13" xfId="1" applyFont="1" applyBorder="1" applyAlignment="1">
      <alignment horizontal="left" vertical="center"/>
    </xf>
    <xf numFmtId="38" fontId="1" fillId="0" borderId="14" xfId="1" applyFont="1" applyBorder="1" applyAlignment="1">
      <alignment horizontal="center" vertical="center"/>
    </xf>
    <xf numFmtId="38" fontId="1" fillId="0" borderId="13" xfId="1" applyFont="1" applyBorder="1" applyAlignment="1">
      <alignment horizontal="center" vertical="center"/>
    </xf>
    <xf numFmtId="38" fontId="1" fillId="0" borderId="80" xfId="1" applyFont="1" applyBorder="1" applyAlignment="1">
      <alignment horizontal="center" vertical="center"/>
    </xf>
    <xf numFmtId="38" fontId="1" fillId="0" borderId="81" xfId="1" applyFont="1" applyBorder="1" applyAlignment="1">
      <alignment horizontal="center" vertical="center"/>
    </xf>
    <xf numFmtId="38" fontId="1" fillId="0" borderId="82" xfId="1" applyFont="1" applyBorder="1" applyAlignment="1">
      <alignment horizontal="center" vertical="center"/>
    </xf>
    <xf numFmtId="38" fontId="1" fillId="0" borderId="89" xfId="1" applyFont="1" applyBorder="1" applyAlignment="1">
      <alignment horizontal="center" vertical="center"/>
    </xf>
    <xf numFmtId="38" fontId="1" fillId="0" borderId="90" xfId="1" applyFont="1" applyBorder="1" applyAlignment="1">
      <alignment horizontal="center" vertical="center"/>
    </xf>
    <xf numFmtId="38" fontId="1" fillId="0" borderId="91" xfId="1" applyFont="1" applyBorder="1" applyAlignment="1">
      <alignment horizontal="center" vertical="center"/>
    </xf>
    <xf numFmtId="38" fontId="1" fillId="2" borderId="61" xfId="1" applyFont="1" applyFill="1" applyBorder="1" applyAlignment="1">
      <alignment horizontal="right" vertical="center"/>
    </xf>
    <xf numFmtId="38" fontId="1" fillId="2" borderId="60" xfId="1" applyFont="1" applyFill="1" applyBorder="1" applyAlignment="1">
      <alignment horizontal="right" vertical="center"/>
    </xf>
    <xf numFmtId="38" fontId="3" fillId="0" borderId="69" xfId="1" applyFont="1" applyBorder="1" applyAlignment="1">
      <alignment horizontal="center" vertical="center"/>
    </xf>
    <xf numFmtId="38" fontId="3" fillId="0" borderId="72" xfId="1" applyFont="1" applyBorder="1" applyAlignment="1">
      <alignment horizontal="center" vertical="center"/>
    </xf>
    <xf numFmtId="38" fontId="3" fillId="0" borderId="73" xfId="1" applyFont="1" applyBorder="1" applyAlignment="1">
      <alignment horizontal="center" vertical="center"/>
    </xf>
    <xf numFmtId="38" fontId="3" fillId="0" borderId="18" xfId="1" applyFont="1" applyBorder="1" applyAlignment="1">
      <alignment horizontal="center" vertical="center"/>
    </xf>
    <xf numFmtId="38" fontId="3" fillId="0" borderId="21" xfId="1" applyFont="1" applyBorder="1" applyAlignment="1">
      <alignment horizontal="center" vertical="center"/>
    </xf>
    <xf numFmtId="38" fontId="3" fillId="0" borderId="17" xfId="1" applyFont="1" applyBorder="1" applyAlignment="1">
      <alignment horizontal="center" vertical="center"/>
    </xf>
    <xf numFmtId="38" fontId="3" fillId="0" borderId="69" xfId="1" applyFont="1" applyBorder="1" applyAlignment="1">
      <alignment horizontal="left" vertical="center"/>
    </xf>
    <xf numFmtId="38" fontId="3" fillId="0" borderId="72" xfId="1" applyFont="1" applyBorder="1" applyAlignment="1">
      <alignment horizontal="left" vertical="center"/>
    </xf>
    <xf numFmtId="38" fontId="3" fillId="0" borderId="18" xfId="1" applyFont="1" applyBorder="1" applyAlignment="1">
      <alignment horizontal="left" vertical="center"/>
    </xf>
    <xf numFmtId="38" fontId="3" fillId="0" borderId="21" xfId="1" applyFont="1" applyBorder="1" applyAlignment="1">
      <alignment horizontal="left" vertical="center"/>
    </xf>
    <xf numFmtId="38" fontId="3" fillId="0" borderId="25" xfId="1" applyFont="1" applyBorder="1" applyAlignment="1">
      <alignment horizontal="left" vertical="center"/>
    </xf>
    <xf numFmtId="38" fontId="3" fillId="0" borderId="28" xfId="1" applyFont="1" applyBorder="1" applyAlignment="1">
      <alignment horizontal="left" vertical="center"/>
    </xf>
    <xf numFmtId="38" fontId="3" fillId="0" borderId="24" xfId="1" applyFont="1" applyBorder="1" applyAlignment="1">
      <alignment horizontal="left" vertical="center"/>
    </xf>
    <xf numFmtId="38" fontId="1" fillId="0" borderId="25" xfId="1" applyFont="1" applyBorder="1" applyAlignment="1">
      <alignment horizontal="center" vertical="center"/>
    </xf>
    <xf numFmtId="38" fontId="1" fillId="0" borderId="24" xfId="1" applyFont="1" applyBorder="1" applyAlignment="1">
      <alignment horizontal="center" vertical="center"/>
    </xf>
    <xf numFmtId="38" fontId="3" fillId="0" borderId="9" xfId="1" applyFont="1" applyBorder="1" applyAlignment="1">
      <alignment horizontal="center" vertical="center"/>
    </xf>
    <xf numFmtId="38" fontId="3" fillId="0" borderId="16" xfId="1" applyFont="1" applyBorder="1" applyAlignment="1">
      <alignment horizontal="left" vertical="center"/>
    </xf>
    <xf numFmtId="38" fontId="3" fillId="0" borderId="42" xfId="1" applyFont="1" applyBorder="1" applyAlignment="1">
      <alignment horizontal="left" vertical="center"/>
    </xf>
    <xf numFmtId="38" fontId="3" fillId="0" borderId="15" xfId="1" applyFont="1" applyBorder="1" applyAlignment="1">
      <alignment horizontal="left" vertical="center"/>
    </xf>
    <xf numFmtId="38" fontId="1" fillId="0" borderId="16" xfId="1" applyFont="1" applyBorder="1" applyAlignment="1">
      <alignment horizontal="center" vertical="center"/>
    </xf>
    <xf numFmtId="38" fontId="1" fillId="0" borderId="15" xfId="1" applyFont="1" applyBorder="1" applyAlignment="1">
      <alignment horizontal="center" vertical="center"/>
    </xf>
    <xf numFmtId="38" fontId="3" fillId="0" borderId="61" xfId="1" applyFont="1" applyBorder="1" applyAlignment="1">
      <alignment horizontal="left" vertical="center"/>
    </xf>
    <xf numFmtId="38" fontId="3" fillId="0" borderId="60" xfId="1" applyFont="1" applyBorder="1" applyAlignment="1">
      <alignment horizontal="left" vertical="center"/>
    </xf>
    <xf numFmtId="38" fontId="3" fillId="0" borderId="2" xfId="1" applyFont="1" applyBorder="1" applyAlignment="1">
      <alignment horizontal="left" vertical="center"/>
    </xf>
    <xf numFmtId="38" fontId="3" fillId="0" borderId="6" xfId="1" applyFont="1" applyBorder="1" applyAlignment="1">
      <alignment horizontal="left" vertical="center"/>
    </xf>
    <xf numFmtId="38" fontId="3" fillId="5" borderId="69" xfId="1" applyFont="1" applyFill="1" applyBorder="1" applyAlignment="1">
      <alignment horizontal="right" vertical="center"/>
    </xf>
    <xf numFmtId="38" fontId="3" fillId="5" borderId="72" xfId="1" applyFont="1" applyFill="1" applyBorder="1" applyAlignment="1">
      <alignment horizontal="right" vertical="center"/>
    </xf>
    <xf numFmtId="38" fontId="3" fillId="0" borderId="30" xfId="1" applyFont="1" applyBorder="1" applyAlignment="1">
      <alignment horizontal="left" vertical="center"/>
    </xf>
    <xf numFmtId="38" fontId="3" fillId="0" borderId="33" xfId="1" applyFont="1" applyBorder="1" applyAlignment="1">
      <alignment horizontal="left" vertical="center"/>
    </xf>
    <xf numFmtId="38" fontId="3" fillId="0" borderId="29" xfId="1" applyFont="1" applyBorder="1" applyAlignment="1">
      <alignment horizontal="left" vertical="center"/>
    </xf>
    <xf numFmtId="38" fontId="8" fillId="0" borderId="30" xfId="1" applyFont="1" applyBorder="1" applyAlignment="1">
      <alignment horizontal="right" vertical="center" wrapText="1"/>
    </xf>
    <xf numFmtId="38" fontId="8" fillId="0" borderId="33" xfId="1" applyFont="1" applyBorder="1" applyAlignment="1">
      <alignment horizontal="right" vertical="center" wrapText="1"/>
    </xf>
    <xf numFmtId="38" fontId="1" fillId="0" borderId="30" xfId="1" applyFont="1" applyBorder="1" applyAlignment="1">
      <alignment horizontal="center" vertical="center"/>
    </xf>
    <xf numFmtId="38" fontId="1" fillId="0" borderId="29" xfId="1" applyFont="1" applyBorder="1" applyAlignment="1">
      <alignment horizontal="center" vertical="center"/>
    </xf>
    <xf numFmtId="38" fontId="1" fillId="0" borderId="30" xfId="1" applyFont="1" applyBorder="1" applyAlignment="1">
      <alignment horizontal="center" vertical="center" wrapText="1"/>
    </xf>
    <xf numFmtId="38" fontId="1" fillId="0" borderId="33" xfId="1" applyFont="1" applyBorder="1" applyAlignment="1">
      <alignment horizontal="center" vertical="center" wrapText="1"/>
    </xf>
    <xf numFmtId="38" fontId="1" fillId="0" borderId="29" xfId="1" applyFont="1" applyBorder="1" applyAlignment="1">
      <alignment horizontal="center" vertical="center" wrapText="1"/>
    </xf>
    <xf numFmtId="38" fontId="3" fillId="0" borderId="7" xfId="1" applyFont="1" applyBorder="1" applyAlignment="1">
      <alignment horizontal="left" vertical="center"/>
    </xf>
    <xf numFmtId="38" fontId="3" fillId="0" borderId="36" xfId="1" applyFont="1" applyBorder="1" applyAlignment="1">
      <alignment horizontal="left" vertical="center"/>
    </xf>
    <xf numFmtId="38" fontId="3" fillId="0" borderId="3" xfId="1" applyFont="1" applyBorder="1" applyAlignment="1">
      <alignment horizontal="left" vertical="center"/>
    </xf>
    <xf numFmtId="38" fontId="3" fillId="0" borderId="44" xfId="1" applyFont="1" applyBorder="1" applyAlignment="1">
      <alignment horizontal="left" vertical="center"/>
    </xf>
    <xf numFmtId="38" fontId="3" fillId="0" borderId="65" xfId="1" applyFont="1" applyBorder="1" applyAlignment="1">
      <alignment horizontal="left" vertical="center"/>
    </xf>
    <xf numFmtId="38" fontId="3" fillId="0" borderId="43" xfId="1" applyFont="1" applyBorder="1" applyAlignment="1">
      <alignment horizontal="left" vertical="center"/>
    </xf>
    <xf numFmtId="38" fontId="1" fillId="0" borderId="44" xfId="1" applyFont="1" applyBorder="1" applyAlignment="1">
      <alignment horizontal="center" vertical="center"/>
    </xf>
    <xf numFmtId="38" fontId="1" fillId="0" borderId="43" xfId="1" applyFont="1" applyBorder="1" applyAlignment="1">
      <alignment horizontal="center" vertical="center"/>
    </xf>
    <xf numFmtId="38" fontId="1" fillId="0" borderId="7" xfId="1" applyFont="1" applyBorder="1" applyAlignment="1">
      <alignment horizontal="center" vertical="center"/>
    </xf>
    <xf numFmtId="38" fontId="1" fillId="0" borderId="3" xfId="1" applyFont="1" applyBorder="1" applyAlignment="1">
      <alignment horizontal="center" vertical="center"/>
    </xf>
    <xf numFmtId="38" fontId="3" fillId="5" borderId="70" xfId="1" applyFont="1" applyFill="1" applyBorder="1" applyAlignment="1">
      <alignment horizontal="right" vertical="center"/>
    </xf>
    <xf numFmtId="38" fontId="3" fillId="5" borderId="71" xfId="1" applyFont="1" applyFill="1" applyBorder="1" applyAlignment="1">
      <alignment horizontal="right" vertical="center"/>
    </xf>
    <xf numFmtId="38" fontId="8" fillId="0" borderId="9" xfId="1" applyFont="1" applyBorder="1" applyAlignment="1">
      <alignment horizontal="right" vertical="top"/>
    </xf>
    <xf numFmtId="38" fontId="8" fillId="0" borderId="0" xfId="1" applyFont="1" applyBorder="1" applyAlignment="1">
      <alignment horizontal="right" vertical="top"/>
    </xf>
    <xf numFmtId="38" fontId="3" fillId="0" borderId="70" xfId="1" applyFont="1" applyBorder="1" applyAlignment="1">
      <alignment horizontal="center" vertical="center"/>
    </xf>
    <xf numFmtId="38" fontId="3" fillId="0" borderId="71" xfId="1" applyFont="1" applyBorder="1" applyAlignment="1">
      <alignment horizontal="center" vertical="center"/>
    </xf>
    <xf numFmtId="38" fontId="3" fillId="0" borderId="48" xfId="1" applyFont="1" applyBorder="1" applyAlignment="1">
      <alignment horizontal="center" vertical="center"/>
    </xf>
    <xf numFmtId="38" fontId="3" fillId="0" borderId="70" xfId="1" applyFont="1" applyBorder="1" applyAlignment="1">
      <alignment horizontal="left" vertical="center"/>
    </xf>
    <xf numFmtId="38" fontId="3" fillId="0" borderId="71" xfId="1" applyFont="1" applyBorder="1" applyAlignment="1">
      <alignment horizontal="left" vertical="center"/>
    </xf>
    <xf numFmtId="38" fontId="3" fillId="0" borderId="9" xfId="1" applyFont="1" applyBorder="1" applyAlignment="1">
      <alignment horizontal="left" vertical="center"/>
    </xf>
    <xf numFmtId="38" fontId="3" fillId="0" borderId="0" xfId="1" applyFont="1" applyBorder="1" applyAlignment="1">
      <alignment horizontal="left" vertical="center"/>
    </xf>
    <xf numFmtId="38" fontId="3" fillId="0" borderId="50" xfId="1" applyFont="1" applyBorder="1" applyAlignment="1">
      <alignment horizontal="left" vertical="center"/>
    </xf>
    <xf numFmtId="38" fontId="3" fillId="0" borderId="66" xfId="1" applyFont="1" applyBorder="1" applyAlignment="1">
      <alignment horizontal="left" vertical="center"/>
    </xf>
    <xf numFmtId="38" fontId="3" fillId="0" borderId="49" xfId="1" applyFont="1" applyBorder="1" applyAlignment="1">
      <alignment horizontal="left" vertical="center"/>
    </xf>
    <xf numFmtId="38" fontId="11" fillId="0" borderId="71" xfId="1" applyFont="1" applyFill="1" applyBorder="1" applyAlignment="1">
      <alignment horizontal="left" vertical="center" wrapText="1"/>
    </xf>
    <xf numFmtId="38" fontId="11" fillId="0" borderId="48" xfId="1" applyFont="1" applyFill="1" applyBorder="1" applyAlignment="1">
      <alignment horizontal="left" vertical="center" wrapText="1"/>
    </xf>
    <xf numFmtId="38" fontId="11" fillId="0" borderId="0" xfId="1" applyFont="1" applyFill="1" applyBorder="1" applyAlignment="1">
      <alignment horizontal="left" vertical="center" wrapText="1"/>
    </xf>
    <xf numFmtId="38" fontId="11" fillId="0" borderId="8" xfId="1" applyFont="1" applyFill="1" applyBorder="1" applyAlignment="1">
      <alignment horizontal="left" vertical="center" wrapText="1"/>
    </xf>
    <xf numFmtId="38" fontId="11" fillId="0" borderId="6" xfId="1" applyFont="1" applyFill="1" applyBorder="1" applyAlignment="1">
      <alignment horizontal="left" vertical="center" wrapText="1"/>
    </xf>
    <xf numFmtId="38" fontId="11" fillId="0" borderId="1" xfId="1" applyFont="1" applyFill="1" applyBorder="1" applyAlignment="1">
      <alignment horizontal="left" vertical="center" wrapText="1"/>
    </xf>
    <xf numFmtId="38" fontId="1" fillId="0" borderId="50" xfId="1" applyFont="1" applyBorder="1" applyAlignment="1">
      <alignment horizontal="center" vertical="center"/>
    </xf>
    <xf numFmtId="38" fontId="1" fillId="0" borderId="49" xfId="1" applyFont="1" applyBorder="1" applyAlignment="1">
      <alignment horizontal="center" vertical="center"/>
    </xf>
    <xf numFmtId="38" fontId="3" fillId="2" borderId="70" xfId="1" applyFont="1" applyFill="1" applyBorder="1" applyAlignment="1">
      <alignment horizontal="right" vertical="center"/>
    </xf>
    <xf numFmtId="38" fontId="3" fillId="2" borderId="71" xfId="1" applyFont="1" applyFill="1" applyBorder="1" applyAlignment="1">
      <alignment horizontal="right" vertical="center"/>
    </xf>
    <xf numFmtId="38" fontId="1" fillId="0" borderId="8" xfId="1" applyFont="1" applyBorder="1" applyAlignment="1">
      <alignment horizontal="center" vertical="top"/>
    </xf>
    <xf numFmtId="38" fontId="1" fillId="0" borderId="1" xfId="1" applyFont="1" applyBorder="1" applyAlignment="1">
      <alignment horizontal="center" vertical="top"/>
    </xf>
    <xf numFmtId="38" fontId="11" fillId="0" borderId="60" xfId="1" applyFont="1" applyFill="1" applyBorder="1" applyAlignment="1">
      <alignment horizontal="left" vertical="center" wrapText="1"/>
    </xf>
    <xf numFmtId="38" fontId="11" fillId="0" borderId="59" xfId="1" applyFont="1" applyFill="1" applyBorder="1" applyAlignment="1">
      <alignment horizontal="left" vertical="center"/>
    </xf>
    <xf numFmtId="38" fontId="11" fillId="0" borderId="0" xfId="1" applyFont="1" applyFill="1" applyBorder="1" applyAlignment="1">
      <alignment horizontal="left" vertical="center"/>
    </xf>
    <xf numFmtId="38" fontId="11" fillId="0" borderId="8" xfId="1" applyFont="1" applyFill="1" applyBorder="1" applyAlignment="1">
      <alignment horizontal="left" vertical="center"/>
    </xf>
    <xf numFmtId="38" fontId="11" fillId="0" borderId="6" xfId="1" applyFont="1" applyFill="1" applyBorder="1" applyAlignment="1">
      <alignment horizontal="left" vertical="center"/>
    </xf>
    <xf numFmtId="38" fontId="11" fillId="0" borderId="1" xfId="1" applyFont="1" applyFill="1" applyBorder="1" applyAlignment="1">
      <alignment horizontal="left" vertical="center"/>
    </xf>
    <xf numFmtId="38" fontId="3" fillId="0" borderId="0" xfId="1" applyFont="1" applyAlignment="1">
      <alignment horizontal="center" vertical="center"/>
    </xf>
    <xf numFmtId="38" fontId="3" fillId="0" borderId="0"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0" xfId="1" applyFont="1" applyAlignment="1">
      <alignment horizontal="center" vertical="center" wrapText="1"/>
    </xf>
    <xf numFmtId="38" fontId="6" fillId="0" borderId="0" xfId="1" applyFont="1" applyAlignment="1">
      <alignment horizontal="center" vertical="center"/>
    </xf>
    <xf numFmtId="38" fontId="5" fillId="0" borderId="64" xfId="1" applyFont="1" applyBorder="1" applyAlignment="1">
      <alignment horizontal="center" vertical="center"/>
    </xf>
    <xf numFmtId="38" fontId="5" fillId="0" borderId="63" xfId="1" applyFont="1" applyBorder="1" applyAlignment="1">
      <alignment horizontal="center" vertical="center"/>
    </xf>
    <xf numFmtId="38" fontId="5" fillId="2" borderId="63" xfId="1" applyFont="1" applyFill="1" applyBorder="1" applyAlignment="1">
      <alignment horizontal="center" vertical="center"/>
    </xf>
    <xf numFmtId="38" fontId="5" fillId="2" borderId="62" xfId="1" applyFont="1" applyFill="1" applyBorder="1" applyAlignment="1">
      <alignment horizontal="center" vertical="center"/>
    </xf>
    <xf numFmtId="38" fontId="5" fillId="0" borderId="64" xfId="1" applyFont="1" applyBorder="1" applyAlignment="1">
      <alignment horizontal="center" vertical="center" wrapText="1"/>
    </xf>
    <xf numFmtId="38" fontId="5" fillId="0" borderId="63" xfId="1" applyFont="1" applyBorder="1" applyAlignment="1">
      <alignment horizontal="center" vertical="center" wrapText="1"/>
    </xf>
    <xf numFmtId="38" fontId="5" fillId="2" borderId="63" xfId="1" applyFont="1" applyFill="1" applyBorder="1" applyAlignment="1">
      <alignment horizontal="right" vertical="center" wrapText="1"/>
    </xf>
    <xf numFmtId="38" fontId="3" fillId="0" borderId="58" xfId="0" applyNumberFormat="1" applyFont="1" applyBorder="1" applyAlignment="1">
      <alignment horizontal="right" vertical="center"/>
    </xf>
    <xf numFmtId="0" fontId="3" fillId="0" borderId="58" xfId="0" applyFont="1" applyBorder="1" applyAlignment="1">
      <alignment horizontal="right" vertical="center"/>
    </xf>
    <xf numFmtId="0" fontId="3" fillId="0" borderId="74" xfId="0" applyFont="1" applyBorder="1" applyAlignment="1">
      <alignment horizontal="right" vertical="center"/>
    </xf>
    <xf numFmtId="38" fontId="3" fillId="0" borderId="106" xfId="0" applyNumberFormat="1" applyFont="1" applyBorder="1" applyAlignment="1">
      <alignment horizontal="right" vertical="center"/>
    </xf>
    <xf numFmtId="0" fontId="3" fillId="0" borderId="106" xfId="0" applyFont="1" applyBorder="1" applyAlignment="1">
      <alignment horizontal="right" vertical="center"/>
    </xf>
    <xf numFmtId="0" fontId="3" fillId="0" borderId="2" xfId="0" applyFont="1" applyBorder="1" applyAlignment="1">
      <alignment horizontal="right" vertical="center"/>
    </xf>
    <xf numFmtId="0" fontId="3" fillId="0" borderId="105" xfId="0" applyFont="1" applyBorder="1" applyAlignment="1">
      <alignment horizontal="center" vertical="center"/>
    </xf>
    <xf numFmtId="0" fontId="9" fillId="0" borderId="7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5" xfId="0" applyFont="1" applyBorder="1" applyAlignment="1">
      <alignment horizontal="center" vertical="center" wrapText="1"/>
    </xf>
    <xf numFmtId="0" fontId="1" fillId="0" borderId="73" xfId="0" applyFont="1" applyBorder="1" applyAlignment="1">
      <alignment horizontal="center" vertical="center"/>
    </xf>
    <xf numFmtId="0" fontId="1" fillId="0" borderId="1" xfId="0" applyFont="1" applyBorder="1" applyAlignment="1">
      <alignment horizontal="center" vertical="center"/>
    </xf>
    <xf numFmtId="0" fontId="1" fillId="0" borderId="48" xfId="0" applyFont="1" applyBorder="1" applyAlignment="1">
      <alignment horizontal="center" vertical="center"/>
    </xf>
    <xf numFmtId="0" fontId="5" fillId="2" borderId="63" xfId="0" applyFont="1" applyFill="1" applyBorder="1" applyAlignment="1">
      <alignment horizontal="right" vertical="center" wrapText="1"/>
    </xf>
    <xf numFmtId="38" fontId="1" fillId="2" borderId="7" xfId="1" applyFont="1" applyFill="1" applyBorder="1" applyAlignment="1">
      <alignment horizontal="center" vertical="center"/>
    </xf>
    <xf numFmtId="38" fontId="1" fillId="2" borderId="36" xfId="1" applyFont="1" applyFill="1" applyBorder="1" applyAlignment="1">
      <alignment horizontal="center" vertical="center"/>
    </xf>
    <xf numFmtId="38" fontId="1" fillId="2" borderId="3" xfId="1" applyFont="1" applyFill="1" applyBorder="1" applyAlignment="1">
      <alignment horizontal="center" vertical="center"/>
    </xf>
    <xf numFmtId="38" fontId="1" fillId="2" borderId="61" xfId="1" applyFont="1" applyFill="1" applyBorder="1" applyAlignment="1">
      <alignment horizontal="center" vertical="center"/>
    </xf>
    <xf numFmtId="38" fontId="1" fillId="2" borderId="60" xfId="1" applyFont="1" applyFill="1" applyBorder="1" applyAlignment="1">
      <alignment horizontal="center" vertical="center"/>
    </xf>
    <xf numFmtId="38" fontId="1" fillId="2" borderId="59" xfId="1" applyFont="1" applyFill="1" applyBorder="1" applyAlignment="1">
      <alignment horizontal="center" vertical="center"/>
    </xf>
    <xf numFmtId="38" fontId="1" fillId="2" borderId="18" xfId="1" applyFont="1" applyFill="1" applyBorder="1" applyAlignment="1">
      <alignment horizontal="center" vertical="center"/>
    </xf>
    <xf numFmtId="38" fontId="1" fillId="2" borderId="21" xfId="1" applyFont="1" applyFill="1" applyBorder="1" applyAlignment="1">
      <alignment horizontal="center" vertical="center"/>
    </xf>
    <xf numFmtId="38" fontId="1" fillId="2" borderId="17" xfId="1" applyFont="1" applyFill="1" applyBorder="1" applyAlignment="1">
      <alignment horizontal="center" vertical="center"/>
    </xf>
    <xf numFmtId="38" fontId="1" fillId="2" borderId="102" xfId="1" applyFont="1" applyFill="1" applyBorder="1" applyAlignment="1">
      <alignment horizontal="center" vertical="center"/>
    </xf>
    <xf numFmtId="38" fontId="1" fillId="2" borderId="103" xfId="1" applyFont="1" applyFill="1" applyBorder="1" applyAlignment="1">
      <alignment horizontal="center" vertical="center"/>
    </xf>
    <xf numFmtId="38" fontId="1" fillId="2" borderId="104" xfId="1" applyFont="1" applyFill="1" applyBorder="1" applyAlignment="1">
      <alignment horizontal="center" vertical="center"/>
    </xf>
    <xf numFmtId="176" fontId="3" fillId="2" borderId="103" xfId="1" applyNumberFormat="1" applyFont="1" applyFill="1" applyBorder="1" applyAlignment="1">
      <alignment horizontal="center" vertical="center"/>
    </xf>
    <xf numFmtId="38" fontId="13" fillId="3" borderId="102" xfId="1" applyFont="1" applyFill="1" applyBorder="1" applyAlignment="1">
      <alignment horizontal="center" vertical="center"/>
    </xf>
    <xf numFmtId="38" fontId="13" fillId="3" borderId="103" xfId="1" applyFont="1" applyFill="1" applyBorder="1" applyAlignment="1">
      <alignment horizontal="center" vertical="center"/>
    </xf>
    <xf numFmtId="38" fontId="13" fillId="3" borderId="104" xfId="1" applyFont="1" applyFill="1" applyBorder="1" applyAlignment="1">
      <alignment horizontal="center" vertical="center"/>
    </xf>
    <xf numFmtId="38" fontId="13" fillId="3" borderId="74" xfId="1" applyFont="1" applyFill="1" applyBorder="1" applyAlignment="1">
      <alignment horizontal="center" vertical="center"/>
    </xf>
    <xf numFmtId="38" fontId="13" fillId="3" borderId="76" xfId="1" applyFont="1" applyFill="1" applyBorder="1" applyAlignment="1">
      <alignment horizontal="center" vertical="center"/>
    </xf>
    <xf numFmtId="38" fontId="13" fillId="3" borderId="75" xfId="1" applyFont="1" applyFill="1" applyBorder="1" applyAlignment="1">
      <alignment horizontal="center" vertical="center"/>
    </xf>
    <xf numFmtId="38" fontId="13" fillId="3" borderId="30" xfId="1" applyFont="1" applyFill="1" applyBorder="1" applyAlignment="1">
      <alignment horizontal="center" vertical="center"/>
    </xf>
    <xf numFmtId="38" fontId="13" fillId="3" borderId="33" xfId="1" applyFont="1" applyFill="1" applyBorder="1" applyAlignment="1">
      <alignment horizontal="center" vertical="center"/>
    </xf>
    <xf numFmtId="38" fontId="13" fillId="3" borderId="29"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6" xfId="1" applyFont="1" applyFill="1" applyBorder="1" applyAlignment="1">
      <alignment horizontal="center" vertical="center"/>
    </xf>
    <xf numFmtId="38" fontId="13" fillId="3" borderId="1" xfId="1" applyFont="1" applyFill="1" applyBorder="1" applyAlignment="1">
      <alignment horizontal="center" vertical="center"/>
    </xf>
    <xf numFmtId="38" fontId="13" fillId="3" borderId="101" xfId="1" applyFont="1" applyFill="1" applyBorder="1" applyAlignment="1">
      <alignment horizontal="center" vertical="center" wrapText="1"/>
    </xf>
    <xf numFmtId="38" fontId="13" fillId="3" borderId="74" xfId="1" applyFont="1" applyFill="1" applyBorder="1" applyAlignment="1">
      <alignment horizontal="center" vertical="center" wrapText="1"/>
    </xf>
    <xf numFmtId="38" fontId="13" fillId="3" borderId="76" xfId="1" applyFont="1" applyFill="1" applyBorder="1" applyAlignment="1">
      <alignment horizontal="center" vertical="center" wrapText="1"/>
    </xf>
    <xf numFmtId="38" fontId="13" fillId="3" borderId="75" xfId="1" applyFont="1" applyFill="1" applyBorder="1" applyAlignment="1">
      <alignment horizontal="center" vertical="center" wrapText="1"/>
    </xf>
    <xf numFmtId="38" fontId="13" fillId="3" borderId="30" xfId="1" applyFont="1" applyFill="1" applyBorder="1" applyAlignment="1">
      <alignment horizontal="center" vertical="center" wrapText="1"/>
    </xf>
    <xf numFmtId="38" fontId="13" fillId="3" borderId="33" xfId="1" applyFont="1" applyFill="1" applyBorder="1" applyAlignment="1">
      <alignment horizontal="center" vertical="center" wrapText="1"/>
    </xf>
    <xf numFmtId="38" fontId="13" fillId="3" borderId="29" xfId="1" applyFont="1" applyFill="1" applyBorder="1" applyAlignment="1">
      <alignment horizontal="center" vertical="center" wrapText="1"/>
    </xf>
    <xf numFmtId="0" fontId="13"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76</xdr:col>
      <xdr:colOff>99251</xdr:colOff>
      <xdr:row>1</xdr:row>
      <xdr:rowOff>25613</xdr:rowOff>
    </xdr:from>
    <xdr:ext cx="4717677" cy="992579"/>
    <xdr:sp macro="" textlink="">
      <xdr:nvSpPr>
        <xdr:cNvPr id="2" name="テキスト ボックス 1">
          <a:extLst>
            <a:ext uri="{FF2B5EF4-FFF2-40B4-BE49-F238E27FC236}">
              <a16:creationId xmlns:a16="http://schemas.microsoft.com/office/drawing/2014/main" id="{078F6B15-0668-4D1A-A77C-4E45AE3AFAF8}"/>
            </a:ext>
          </a:extLst>
        </xdr:cNvPr>
        <xdr:cNvSpPr txBox="1"/>
      </xdr:nvSpPr>
      <xdr:spPr>
        <a:xfrm>
          <a:off x="17679680" y="229720"/>
          <a:ext cx="4717677" cy="992579"/>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latin typeface="ＭＳ Ｐゴシック" panose="020B0600070205080204" pitchFamily="50" charset="-128"/>
              <a:ea typeface="ＭＳ Ｐゴシック" panose="020B0600070205080204" pitchFamily="50" charset="-128"/>
            </a:rPr>
            <a:t>生産者 </a:t>
          </a:r>
          <a:r>
            <a:rPr kumimoji="1" lang="en-US" altLang="ja-JP" sz="18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r>
            <a:rPr kumimoji="1" lang="en-US" altLang="ja-JP" sz="1800" b="1">
              <a:solidFill>
                <a:srgbClr val="FF0000"/>
              </a:solidFill>
              <a:latin typeface="ＭＳ Ｐゴシック" panose="020B0600070205080204" pitchFamily="50" charset="-128"/>
              <a:ea typeface="ＭＳ Ｐゴシック" panose="020B0600070205080204" pitchFamily="50" charset="-128"/>
            </a:rPr>
            <a:t>(8)</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に各生産者の分を入力すると、自動的に</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緑色のセル</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に転記されます。黄色のセルは直接入力してください。</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272143</xdr:colOff>
      <xdr:row>3</xdr:row>
      <xdr:rowOff>68035</xdr:rowOff>
    </xdr:from>
    <xdr:to>
      <xdr:col>19</xdr:col>
      <xdr:colOff>40822</xdr:colOff>
      <xdr:row>3</xdr:row>
      <xdr:rowOff>394607</xdr:rowOff>
    </xdr:to>
    <xdr:sp macro="" textlink="">
      <xdr:nvSpPr>
        <xdr:cNvPr id="2" name="楕円 1">
          <a:extLst>
            <a:ext uri="{FF2B5EF4-FFF2-40B4-BE49-F238E27FC236}">
              <a16:creationId xmlns:a16="http://schemas.microsoft.com/office/drawing/2014/main" id="{BF9A25B9-F396-435B-82D7-2396F55ED374}"/>
            </a:ext>
          </a:extLst>
        </xdr:cNvPr>
        <xdr:cNvSpPr/>
      </xdr:nvSpPr>
      <xdr:spPr>
        <a:xfrm>
          <a:off x="4735286" y="802821"/>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6" name="テキスト ボックス 5">
          <a:extLst>
            <a:ext uri="{FF2B5EF4-FFF2-40B4-BE49-F238E27FC236}">
              <a16:creationId xmlns:a16="http://schemas.microsoft.com/office/drawing/2014/main" id="{A8940551-1BD0-48FA-9F72-D5B983706ED5}"/>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7" name="テキスト ボックス 6">
          <a:extLst>
            <a:ext uri="{FF2B5EF4-FFF2-40B4-BE49-F238E27FC236}">
              <a16:creationId xmlns:a16="http://schemas.microsoft.com/office/drawing/2014/main" id="{3DD23AD1-C0FA-4C46-B917-E583C8FABFB3}"/>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8" name="テキスト ボックス 7">
          <a:extLst>
            <a:ext uri="{FF2B5EF4-FFF2-40B4-BE49-F238E27FC236}">
              <a16:creationId xmlns:a16="http://schemas.microsoft.com/office/drawing/2014/main" id="{25DC9445-E58A-4749-AB8F-E548673219B9}"/>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10" name="テキスト ボックス 9">
          <a:extLst>
            <a:ext uri="{FF2B5EF4-FFF2-40B4-BE49-F238E27FC236}">
              <a16:creationId xmlns:a16="http://schemas.microsoft.com/office/drawing/2014/main" id="{7FAFC903-B60C-4A2F-9F13-45B5CC121C57}"/>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176892</xdr:colOff>
      <xdr:row>3</xdr:row>
      <xdr:rowOff>68035</xdr:rowOff>
    </xdr:from>
    <xdr:to>
      <xdr:col>14</xdr:col>
      <xdr:colOff>108857</xdr:colOff>
      <xdr:row>3</xdr:row>
      <xdr:rowOff>394607</xdr:rowOff>
    </xdr:to>
    <xdr:sp macro="" textlink="">
      <xdr:nvSpPr>
        <xdr:cNvPr id="2" name="楕円 1">
          <a:extLst>
            <a:ext uri="{FF2B5EF4-FFF2-40B4-BE49-F238E27FC236}">
              <a16:creationId xmlns:a16="http://schemas.microsoft.com/office/drawing/2014/main" id="{B03E9994-E58B-425B-A980-7A634503FA30}"/>
            </a:ext>
          </a:extLst>
        </xdr:cNvPr>
        <xdr:cNvSpPr/>
      </xdr:nvSpPr>
      <xdr:spPr>
        <a:xfrm>
          <a:off x="3660321" y="802821"/>
          <a:ext cx="911679"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163285</xdr:colOff>
      <xdr:row>46</xdr:row>
      <xdr:rowOff>95250</xdr:rowOff>
    </xdr:from>
    <xdr:ext cx="5962658" cy="692497"/>
    <xdr:sp macro="" textlink="">
      <xdr:nvSpPr>
        <xdr:cNvPr id="4" name="テキスト ボックス 3">
          <a:extLst>
            <a:ext uri="{FF2B5EF4-FFF2-40B4-BE49-F238E27FC236}">
              <a16:creationId xmlns:a16="http://schemas.microsoft.com/office/drawing/2014/main" id="{B74F8A9C-E1B7-4F4F-9DC0-F1E35580D2E2}"/>
            </a:ext>
          </a:extLst>
        </xdr:cNvPr>
        <xdr:cNvSpPr txBox="1"/>
      </xdr:nvSpPr>
      <xdr:spPr>
        <a:xfrm>
          <a:off x="18709821" y="14069786"/>
          <a:ext cx="5962658"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latin typeface="ＭＳ Ｐゴシック" panose="020B0600070205080204" pitchFamily="50" charset="-128"/>
              <a:ea typeface="ＭＳ Ｐゴシック" panose="020B0600070205080204" pitchFamily="50" charset="-128"/>
            </a:rPr>
            <a:t>使用する資材またはその規格が生産者毎に異なる場合は、</a:t>
          </a:r>
          <a:endParaRPr kumimoji="1" lang="en-US" altLang="ja-JP" sz="18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資材・規格別に黄色セルに記入してください。</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166007</xdr:colOff>
      <xdr:row>35</xdr:row>
      <xdr:rowOff>234043</xdr:rowOff>
    </xdr:from>
    <xdr:ext cx="6052458" cy="625812"/>
    <xdr:sp macro="" textlink="">
      <xdr:nvSpPr>
        <xdr:cNvPr id="5" name="テキスト ボックス 4">
          <a:extLst>
            <a:ext uri="{FF2B5EF4-FFF2-40B4-BE49-F238E27FC236}">
              <a16:creationId xmlns:a16="http://schemas.microsoft.com/office/drawing/2014/main" id="{174B52B8-B5F1-44FD-B565-C647BE84A605}"/>
            </a:ext>
          </a:extLst>
        </xdr:cNvPr>
        <xdr:cNvSpPr txBox="1"/>
      </xdr:nvSpPr>
      <xdr:spPr>
        <a:xfrm>
          <a:off x="18712543" y="10752364"/>
          <a:ext cx="6052458" cy="62581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latin typeface="ＭＳ Ｐゴシック" panose="020B0600070205080204" pitchFamily="50" charset="-128"/>
              <a:ea typeface="ＭＳ Ｐゴシック" panose="020B0600070205080204" pitchFamily="50" charset="-128"/>
            </a:rPr>
            <a:t>施用期間は団体としての施用期間（</a:t>
          </a:r>
          <a:r>
            <a:rPr kumimoji="1" lang="en-US" altLang="ja-JP" sz="1800" b="1">
              <a:solidFill>
                <a:srgbClr val="FF0000"/>
              </a:solidFill>
              <a:latin typeface="ＭＳ Ｐゴシック" panose="020B0600070205080204" pitchFamily="50" charset="-128"/>
              <a:ea typeface="ＭＳ Ｐゴシック" panose="020B0600070205080204" pitchFamily="50" charset="-128"/>
            </a:rPr>
            <a:t>※</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）を記入すること。</a:t>
          </a:r>
          <a:endParaRPr kumimoji="1" lang="en-US" altLang="ja-JP" sz="1800" b="1">
            <a:solidFill>
              <a:srgbClr val="FF0000"/>
            </a:solidFill>
            <a:latin typeface="ＭＳ Ｐゴシック" panose="020B0600070205080204" pitchFamily="50" charset="-128"/>
            <a:ea typeface="ＭＳ Ｐゴシック" panose="020B0600070205080204" pitchFamily="50" charset="-128"/>
          </a:endParaRPr>
        </a:p>
        <a:p>
          <a:r>
            <a:rPr kumimoji="1" lang="en-US" altLang="ja-JP" sz="1400" b="0">
              <a:solidFill>
                <a:srgbClr val="FF0000"/>
              </a:solidFill>
              <a:latin typeface="ＭＳ Ｐゴシック" panose="020B0600070205080204" pitchFamily="50" charset="-128"/>
              <a:ea typeface="ＭＳ Ｐゴシック" panose="020B0600070205080204" pitchFamily="50" charset="-128"/>
            </a:rPr>
            <a:t>※</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最も早い生産者の施用開始日～最も遅くまで施用する生産者の最終施用日</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163285</xdr:colOff>
      <xdr:row>37</xdr:row>
      <xdr:rowOff>353787</xdr:rowOff>
    </xdr:from>
    <xdr:ext cx="6055179" cy="1292662"/>
    <xdr:sp macro="" textlink="">
      <xdr:nvSpPr>
        <xdr:cNvPr id="6" name="テキスト ボックス 5">
          <a:extLst>
            <a:ext uri="{FF2B5EF4-FFF2-40B4-BE49-F238E27FC236}">
              <a16:creationId xmlns:a16="http://schemas.microsoft.com/office/drawing/2014/main" id="{4BC5CD35-1510-41A8-B885-AB59D343590A}"/>
            </a:ext>
          </a:extLst>
        </xdr:cNvPr>
        <xdr:cNvSpPr txBox="1"/>
      </xdr:nvSpPr>
      <xdr:spPr>
        <a:xfrm>
          <a:off x="18709821" y="11470823"/>
          <a:ext cx="6055179"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163285</xdr:colOff>
      <xdr:row>2</xdr:row>
      <xdr:rowOff>0</xdr:rowOff>
    </xdr:from>
    <xdr:ext cx="4717677" cy="992579"/>
    <xdr:sp macro="" textlink="">
      <xdr:nvSpPr>
        <xdr:cNvPr id="7" name="テキスト ボックス 6">
          <a:extLst>
            <a:ext uri="{FF2B5EF4-FFF2-40B4-BE49-F238E27FC236}">
              <a16:creationId xmlns:a16="http://schemas.microsoft.com/office/drawing/2014/main" id="{C2519B1A-6328-4BFA-BD7A-38A7A85102FE}"/>
            </a:ext>
          </a:extLst>
        </xdr:cNvPr>
        <xdr:cNvSpPr txBox="1"/>
      </xdr:nvSpPr>
      <xdr:spPr>
        <a:xfrm>
          <a:off x="18709821" y="489857"/>
          <a:ext cx="4717677" cy="992579"/>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latin typeface="ＭＳ Ｐゴシック" panose="020B0600070205080204" pitchFamily="50" charset="-128"/>
              <a:ea typeface="ＭＳ Ｐゴシック" panose="020B0600070205080204" pitchFamily="50" charset="-128"/>
            </a:rPr>
            <a:t>生産者 </a:t>
          </a:r>
          <a:r>
            <a:rPr kumimoji="1" lang="en-US" altLang="ja-JP" sz="18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r>
            <a:rPr kumimoji="1" lang="en-US" altLang="ja-JP" sz="1800" b="1">
              <a:solidFill>
                <a:srgbClr val="FF0000"/>
              </a:solidFill>
              <a:latin typeface="ＭＳ Ｐゴシック" panose="020B0600070205080204" pitchFamily="50" charset="-128"/>
              <a:ea typeface="ＭＳ Ｐゴシック" panose="020B0600070205080204" pitchFamily="50" charset="-128"/>
            </a:rPr>
            <a:t>(8)</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に各生産者の分を入力すると、自動的に</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緑色のセル</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に転記されます。黄色のセルは直接入力してください。</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299357</xdr:colOff>
      <xdr:row>3</xdr:row>
      <xdr:rowOff>68035</xdr:rowOff>
    </xdr:from>
    <xdr:to>
      <xdr:col>19</xdr:col>
      <xdr:colOff>68036</xdr:colOff>
      <xdr:row>3</xdr:row>
      <xdr:rowOff>394607</xdr:rowOff>
    </xdr:to>
    <xdr:sp macro="" textlink="">
      <xdr:nvSpPr>
        <xdr:cNvPr id="2" name="楕円 1">
          <a:extLst>
            <a:ext uri="{FF2B5EF4-FFF2-40B4-BE49-F238E27FC236}">
              <a16:creationId xmlns:a16="http://schemas.microsoft.com/office/drawing/2014/main" id="{C72B6AC0-1533-4ED1-BED4-969BF5B057F9}"/>
            </a:ext>
          </a:extLst>
        </xdr:cNvPr>
        <xdr:cNvSpPr/>
      </xdr:nvSpPr>
      <xdr:spPr>
        <a:xfrm>
          <a:off x="4762500" y="802821"/>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6325CE15-D1A7-431D-B03D-37D441D74C14}"/>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84F73113-6128-4EEB-B289-E5716B15154A}"/>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8" name="テキスト ボックス 7">
          <a:extLst>
            <a:ext uri="{FF2B5EF4-FFF2-40B4-BE49-F238E27FC236}">
              <a16:creationId xmlns:a16="http://schemas.microsoft.com/office/drawing/2014/main" id="{5CDA9024-0359-4AE1-8718-6CCB2D80709E}"/>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9" name="テキスト ボックス 8">
          <a:extLst>
            <a:ext uri="{FF2B5EF4-FFF2-40B4-BE49-F238E27FC236}">
              <a16:creationId xmlns:a16="http://schemas.microsoft.com/office/drawing/2014/main" id="{23DD5195-CA32-4114-94F3-DC1A5D9982BB}"/>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299358</xdr:colOff>
      <xdr:row>3</xdr:row>
      <xdr:rowOff>54428</xdr:rowOff>
    </xdr:from>
    <xdr:to>
      <xdr:col>19</xdr:col>
      <xdr:colOff>68037</xdr:colOff>
      <xdr:row>3</xdr:row>
      <xdr:rowOff>381000</xdr:rowOff>
    </xdr:to>
    <xdr:sp macro="" textlink="">
      <xdr:nvSpPr>
        <xdr:cNvPr id="2" name="楕円 1">
          <a:extLst>
            <a:ext uri="{FF2B5EF4-FFF2-40B4-BE49-F238E27FC236}">
              <a16:creationId xmlns:a16="http://schemas.microsoft.com/office/drawing/2014/main" id="{7425844C-1AF5-4F5B-8AF9-B4697B5FD563}"/>
            </a:ext>
          </a:extLst>
        </xdr:cNvPr>
        <xdr:cNvSpPr/>
      </xdr:nvSpPr>
      <xdr:spPr>
        <a:xfrm>
          <a:off x="4762501" y="789214"/>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77F02368-8D1E-46D9-A388-FAA7D1E36240}"/>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BA04B016-6A64-4C7C-B3DF-3FEAF3CADC25}"/>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BCC7510E-EC07-45C5-B33D-63FEEAF5ACE4}"/>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FA2094E8-3425-482E-BB64-22E6CEA14278}"/>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272142</xdr:colOff>
      <xdr:row>3</xdr:row>
      <xdr:rowOff>68036</xdr:rowOff>
    </xdr:from>
    <xdr:to>
      <xdr:col>19</xdr:col>
      <xdr:colOff>40821</xdr:colOff>
      <xdr:row>3</xdr:row>
      <xdr:rowOff>394608</xdr:rowOff>
    </xdr:to>
    <xdr:sp macro="" textlink="">
      <xdr:nvSpPr>
        <xdr:cNvPr id="2" name="楕円 1">
          <a:extLst>
            <a:ext uri="{FF2B5EF4-FFF2-40B4-BE49-F238E27FC236}">
              <a16:creationId xmlns:a16="http://schemas.microsoft.com/office/drawing/2014/main" id="{A018D2DA-68C3-4C9E-9098-444EDB1C6CA0}"/>
            </a:ext>
          </a:extLst>
        </xdr:cNvPr>
        <xdr:cNvSpPr/>
      </xdr:nvSpPr>
      <xdr:spPr>
        <a:xfrm>
          <a:off x="4735285" y="802822"/>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DDD3C23E-CF5F-490C-B409-AEC47C3B152F}"/>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6A349A18-E655-4B25-A6B7-173C35912DBF}"/>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4D33D3A1-47FF-4C11-A213-152815EF289E}"/>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E4B46567-C313-4ABE-A224-AFE10EA3B1D5}"/>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14</xdr:col>
      <xdr:colOff>299357</xdr:colOff>
      <xdr:row>3</xdr:row>
      <xdr:rowOff>68035</xdr:rowOff>
    </xdr:from>
    <xdr:to>
      <xdr:col>19</xdr:col>
      <xdr:colOff>68036</xdr:colOff>
      <xdr:row>3</xdr:row>
      <xdr:rowOff>394607</xdr:rowOff>
    </xdr:to>
    <xdr:sp macro="" textlink="">
      <xdr:nvSpPr>
        <xdr:cNvPr id="2" name="楕円 1">
          <a:extLst>
            <a:ext uri="{FF2B5EF4-FFF2-40B4-BE49-F238E27FC236}">
              <a16:creationId xmlns:a16="http://schemas.microsoft.com/office/drawing/2014/main" id="{B505873D-2E58-458D-A51F-16EBC88F82BF}"/>
            </a:ext>
          </a:extLst>
        </xdr:cNvPr>
        <xdr:cNvSpPr/>
      </xdr:nvSpPr>
      <xdr:spPr>
        <a:xfrm>
          <a:off x="4762500" y="802821"/>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7FF63AFE-2BE6-47F4-B9E2-2DF4D752AB7E}"/>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3AE15AEA-2866-47E6-84B6-125ADC21C388}"/>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314E0B00-9A08-4FB3-A083-BB508D77624D}"/>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41EA8227-34DE-4931-9254-E11768B94E54}"/>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14</xdr:col>
      <xdr:colOff>272143</xdr:colOff>
      <xdr:row>3</xdr:row>
      <xdr:rowOff>68035</xdr:rowOff>
    </xdr:from>
    <xdr:to>
      <xdr:col>19</xdr:col>
      <xdr:colOff>40822</xdr:colOff>
      <xdr:row>3</xdr:row>
      <xdr:rowOff>394607</xdr:rowOff>
    </xdr:to>
    <xdr:sp macro="" textlink="">
      <xdr:nvSpPr>
        <xdr:cNvPr id="2" name="楕円 1">
          <a:extLst>
            <a:ext uri="{FF2B5EF4-FFF2-40B4-BE49-F238E27FC236}">
              <a16:creationId xmlns:a16="http://schemas.microsoft.com/office/drawing/2014/main" id="{A1941604-1117-4495-8094-BF83CAD03191}"/>
            </a:ext>
          </a:extLst>
        </xdr:cNvPr>
        <xdr:cNvSpPr/>
      </xdr:nvSpPr>
      <xdr:spPr>
        <a:xfrm>
          <a:off x="4735286" y="802821"/>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867E48BD-7AAA-4054-8166-0FFD1A52DAC8}"/>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9F6764D5-407A-41AD-9475-2BEB9F7C7013}"/>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6704A66C-C064-41D9-97C4-10B66E8FAFBC}"/>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5B460F5F-C190-4E43-A1C6-891654A93EB7}"/>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14</xdr:col>
      <xdr:colOff>285749</xdr:colOff>
      <xdr:row>3</xdr:row>
      <xdr:rowOff>68036</xdr:rowOff>
    </xdr:from>
    <xdr:to>
      <xdr:col>19</xdr:col>
      <xdr:colOff>54428</xdr:colOff>
      <xdr:row>3</xdr:row>
      <xdr:rowOff>394608</xdr:rowOff>
    </xdr:to>
    <xdr:sp macro="" textlink="">
      <xdr:nvSpPr>
        <xdr:cNvPr id="2" name="楕円 1">
          <a:extLst>
            <a:ext uri="{FF2B5EF4-FFF2-40B4-BE49-F238E27FC236}">
              <a16:creationId xmlns:a16="http://schemas.microsoft.com/office/drawing/2014/main" id="{9872D54F-E09B-4FBB-9120-9F910831AD44}"/>
            </a:ext>
          </a:extLst>
        </xdr:cNvPr>
        <xdr:cNvSpPr/>
      </xdr:nvSpPr>
      <xdr:spPr>
        <a:xfrm>
          <a:off x="4748892" y="802822"/>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8EA6D410-B561-4274-B6F3-7B48B265858D}"/>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DB2FE33D-3B17-4AD6-9732-E2D070408135}"/>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BEA1D0A2-58C2-49F8-8286-CC8A819FE197}"/>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46DEC4B5-4C7D-40CD-BA62-345E614633E6}"/>
            </a:ext>
          </a:extLst>
        </xdr:cNvPr>
        <xdr:cNvSpPr txBox="1"/>
      </xdr:nvSpPr>
      <xdr:spPr>
        <a:xfrm>
          <a:off x="18641785"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14</xdr:col>
      <xdr:colOff>285749</xdr:colOff>
      <xdr:row>3</xdr:row>
      <xdr:rowOff>68036</xdr:rowOff>
    </xdr:from>
    <xdr:to>
      <xdr:col>19</xdr:col>
      <xdr:colOff>54428</xdr:colOff>
      <xdr:row>3</xdr:row>
      <xdr:rowOff>394608</xdr:rowOff>
    </xdr:to>
    <xdr:sp macro="" textlink="">
      <xdr:nvSpPr>
        <xdr:cNvPr id="2" name="楕円 1">
          <a:extLst>
            <a:ext uri="{FF2B5EF4-FFF2-40B4-BE49-F238E27FC236}">
              <a16:creationId xmlns:a16="http://schemas.microsoft.com/office/drawing/2014/main" id="{A0551342-E5AF-4897-907D-4AF49F9144D9}"/>
            </a:ext>
          </a:extLst>
        </xdr:cNvPr>
        <xdr:cNvSpPr/>
      </xdr:nvSpPr>
      <xdr:spPr>
        <a:xfrm>
          <a:off x="4748892" y="802822"/>
          <a:ext cx="1401536" cy="32657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0</xdr:colOff>
      <xdr:row>4</xdr:row>
      <xdr:rowOff>0</xdr:rowOff>
    </xdr:from>
    <xdr:ext cx="9960429" cy="692497"/>
    <xdr:sp macro="" textlink="">
      <xdr:nvSpPr>
        <xdr:cNvPr id="4" name="テキスト ボックス 3">
          <a:extLst>
            <a:ext uri="{FF2B5EF4-FFF2-40B4-BE49-F238E27FC236}">
              <a16:creationId xmlns:a16="http://schemas.microsoft.com/office/drawing/2014/main" id="{803C64AB-C5BB-4F52-AEAD-E8F339C3F4FB}"/>
            </a:ext>
          </a:extLst>
        </xdr:cNvPr>
        <xdr:cNvSpPr txBox="1"/>
      </xdr:nvSpPr>
      <xdr:spPr>
        <a:xfrm>
          <a:off x="7415893" y="1183821"/>
          <a:ext cx="9960429"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7</xdr:row>
      <xdr:rowOff>204107</xdr:rowOff>
    </xdr:from>
    <xdr:ext cx="5783035" cy="1306285"/>
    <xdr:sp macro="" textlink="">
      <xdr:nvSpPr>
        <xdr:cNvPr id="5" name="テキスト ボックス 4">
          <a:extLst>
            <a:ext uri="{FF2B5EF4-FFF2-40B4-BE49-F238E27FC236}">
              <a16:creationId xmlns:a16="http://schemas.microsoft.com/office/drawing/2014/main" id="{ADFAA76B-ACCB-44CB-BE26-4C77B02A1AA5}"/>
            </a:ext>
          </a:extLst>
        </xdr:cNvPr>
        <xdr:cNvSpPr txBox="1"/>
      </xdr:nvSpPr>
      <xdr:spPr>
        <a:xfrm>
          <a:off x="18473057" y="2080532"/>
          <a:ext cx="5783035" cy="130628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生物農薬費</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（ボトキラー水和剤ダクト投入機除く）</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については、見積合わせの結果、団体としての上限交付単価が交付要綱別表</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の上限交付単価を下回る場合、表中の上限交付単価を赤字で書き換えること。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108859</xdr:colOff>
      <xdr:row>2</xdr:row>
      <xdr:rowOff>244926</xdr:rowOff>
    </xdr:from>
    <xdr:ext cx="5769426" cy="1292662"/>
    <xdr:sp macro="" textlink="">
      <xdr:nvSpPr>
        <xdr:cNvPr id="6" name="テキスト ボックス 5">
          <a:extLst>
            <a:ext uri="{FF2B5EF4-FFF2-40B4-BE49-F238E27FC236}">
              <a16:creationId xmlns:a16="http://schemas.microsoft.com/office/drawing/2014/main" id="{B0B82CDD-571D-4E76-AC91-6205FCB0273D}"/>
            </a:ext>
          </a:extLst>
        </xdr:cNvPr>
        <xdr:cNvSpPr txBox="1"/>
      </xdr:nvSpPr>
      <xdr:spPr>
        <a:xfrm>
          <a:off x="18473059" y="730701"/>
          <a:ext cx="5769426" cy="129266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黄色のセル（該当部分）を全て入力すること。青色セルは資材の使用数量</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上限交付単価から算出される数値が自動で出力されるので、予算額・割当額に応じて減額する場合は、直接入力すること。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108857</xdr:colOff>
      <xdr:row>12</xdr:row>
      <xdr:rowOff>95251</xdr:rowOff>
    </xdr:from>
    <xdr:ext cx="5783036" cy="692497"/>
    <xdr:sp macro="" textlink="">
      <xdr:nvSpPr>
        <xdr:cNvPr id="7" name="テキスト ボックス 6">
          <a:extLst>
            <a:ext uri="{FF2B5EF4-FFF2-40B4-BE49-F238E27FC236}">
              <a16:creationId xmlns:a16="http://schemas.microsoft.com/office/drawing/2014/main" id="{A0F017A3-AF86-4381-988F-C7A37C23E2E4}"/>
            </a:ext>
          </a:extLst>
        </xdr:cNvPr>
        <xdr:cNvSpPr txBox="1"/>
      </xdr:nvSpPr>
      <xdr:spPr>
        <a:xfrm>
          <a:off x="18473057" y="3457576"/>
          <a:ext cx="5783036" cy="69249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effectLst/>
              <a:latin typeface="ＭＳ Ｐゴシック" panose="020B0600070205080204" pitchFamily="50" charset="-128"/>
              <a:ea typeface="ＭＳ Ｐゴシック" panose="020B0600070205080204" pitchFamily="50" charset="-128"/>
              <a:cs typeface="+mn-cs"/>
            </a:rPr>
            <a:t>実際の税抜購入単価が上限交付単価を下回る場合、補助金額は減額した額を記入すること。</a:t>
          </a:r>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56</xdr:col>
      <xdr:colOff>95249</xdr:colOff>
      <xdr:row>48</xdr:row>
      <xdr:rowOff>0</xdr:rowOff>
    </xdr:from>
    <xdr:ext cx="6229349" cy="1492716"/>
    <xdr:sp macro="" textlink="">
      <xdr:nvSpPr>
        <xdr:cNvPr id="8" name="テキスト ボックス 7">
          <a:extLst>
            <a:ext uri="{FF2B5EF4-FFF2-40B4-BE49-F238E27FC236}">
              <a16:creationId xmlns:a16="http://schemas.microsoft.com/office/drawing/2014/main" id="{1436C956-5D86-4E41-95B7-1277554D620E}"/>
            </a:ext>
          </a:extLst>
        </xdr:cNvPr>
        <xdr:cNvSpPr txBox="1"/>
      </xdr:nvSpPr>
      <xdr:spPr>
        <a:xfrm>
          <a:off x="18628178" y="14818179"/>
          <a:ext cx="6229349" cy="1492716"/>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粘着トラップ</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補助額の欄はホリバーロールブルーの場合を想定して数式を入力</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ホリバーロールブルーの場合、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15㎡/</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ロール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0.15㎡/m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ホリバーブルーの場合、</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袋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0.0257㎡/</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枚）</a:t>
          </a:r>
          <a:endPar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規格はロール状のものは幅（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cm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）、板状のものは幅（</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長さ（</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mm</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）で記載し、使用数量の単位は </a:t>
          </a:r>
          <a:r>
            <a:rPr kumimoji="1"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m </a:t>
          </a:r>
          <a:r>
            <a:rPr kumimoji="1"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または 枚</a:t>
          </a:r>
          <a:r>
            <a:rPr kumimoji="1" lang="ja-JP" altLang="en-US" sz="1400" b="0" baseline="0">
              <a:solidFill>
                <a:srgbClr val="FF0000"/>
              </a:solidFill>
              <a:effectLst/>
              <a:latin typeface="ＭＳ Ｐゴシック" panose="020B0600070205080204" pitchFamily="50" charset="-128"/>
              <a:ea typeface="ＭＳ Ｐゴシック" panose="020B0600070205080204" pitchFamily="50" charset="-128"/>
              <a:cs typeface="+mn-cs"/>
            </a:rPr>
            <a:t> とすること。</a:t>
          </a:r>
          <a:endParaRPr kumimoji="1" lang="en-US" altLang="ja-JP" sz="1400" b="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2622-05AB-4618-A74F-5045C2A542C7}">
  <dimension ref="A1:BX85"/>
  <sheetViews>
    <sheetView tabSelected="1" view="pageBreakPreview" zoomScale="70" zoomScaleNormal="70" zoomScaleSheetLayoutView="70" workbookViewId="0">
      <selection activeCell="BZ32" sqref="BZ32"/>
    </sheetView>
  </sheetViews>
  <sheetFormatPr defaultColWidth="9" defaultRowHeight="13.5" x14ac:dyDescent="0.4"/>
  <cols>
    <col min="1" max="76" width="3" style="175" customWidth="1"/>
    <col min="77" max="16384" width="9" style="175"/>
  </cols>
  <sheetData>
    <row r="1" spans="1:76" ht="16.5" customHeight="1" x14ac:dyDescent="0.4">
      <c r="B1" s="175" t="s">
        <v>147</v>
      </c>
    </row>
    <row r="2" spans="1:76" ht="22.5" customHeight="1" x14ac:dyDescent="0.4">
      <c r="A2" s="442" t="s">
        <v>148</v>
      </c>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c r="BR2" s="442"/>
      <c r="BS2" s="442"/>
      <c r="BT2" s="442"/>
      <c r="BU2" s="442"/>
      <c r="BV2" s="442"/>
      <c r="BW2" s="442"/>
      <c r="BX2" s="442"/>
    </row>
    <row r="3" spans="1:76" ht="16.5" customHeight="1" x14ac:dyDescent="0.4"/>
    <row r="4" spans="1:76" ht="16.5" customHeight="1" x14ac:dyDescent="0.4">
      <c r="B4" s="175" t="s">
        <v>149</v>
      </c>
    </row>
    <row r="5" spans="1:76" ht="16.5" customHeight="1" x14ac:dyDescent="0.4">
      <c r="B5" s="175" t="s">
        <v>150</v>
      </c>
    </row>
    <row r="6" spans="1:76" ht="25.5" customHeight="1" x14ac:dyDescent="0.4">
      <c r="B6" s="332" t="s">
        <v>151</v>
      </c>
      <c r="C6" s="332"/>
      <c r="D6" s="332"/>
      <c r="E6" s="443">
        <f>【別記様式C】団体集計用!E4</f>
        <v>0</v>
      </c>
      <c r="F6" s="443"/>
      <c r="G6" s="443"/>
      <c r="H6" s="443"/>
      <c r="I6" s="443"/>
      <c r="J6" s="443"/>
      <c r="K6" s="443"/>
      <c r="L6" s="443"/>
      <c r="M6" s="443"/>
      <c r="N6" s="443"/>
      <c r="O6" s="443"/>
      <c r="P6" s="443"/>
      <c r="Q6" s="443"/>
      <c r="R6" s="332" t="s">
        <v>152</v>
      </c>
      <c r="S6" s="332"/>
      <c r="T6" s="332"/>
      <c r="U6" s="438"/>
      <c r="V6" s="438"/>
      <c r="W6" s="438"/>
      <c r="X6" s="438"/>
      <c r="Y6" s="438"/>
      <c r="Z6" s="438"/>
      <c r="AA6" s="438"/>
      <c r="AB6" s="438"/>
      <c r="AC6" s="438"/>
      <c r="AD6" s="438"/>
      <c r="AE6" s="438"/>
      <c r="AF6" s="438"/>
      <c r="AG6" s="438"/>
      <c r="AH6" s="332" t="s">
        <v>153</v>
      </c>
      <c r="AI6" s="332"/>
      <c r="AJ6" s="332"/>
      <c r="AK6" s="438"/>
      <c r="AL6" s="438"/>
      <c r="AM6" s="438"/>
      <c r="AN6" s="438"/>
      <c r="AO6" s="438"/>
      <c r="AP6" s="438"/>
      <c r="AQ6" s="438"/>
      <c r="AR6" s="438"/>
      <c r="AS6" s="438"/>
      <c r="AT6" s="438"/>
      <c r="AU6" s="438"/>
      <c r="AV6" s="438"/>
      <c r="AW6" s="438"/>
      <c r="AX6" s="332" t="s">
        <v>154</v>
      </c>
      <c r="AY6" s="332"/>
      <c r="AZ6" s="332"/>
      <c r="BA6" s="401"/>
      <c r="BB6" s="428"/>
      <c r="BC6" s="428"/>
      <c r="BD6" s="176" t="s">
        <v>155</v>
      </c>
      <c r="BE6" s="398" t="s">
        <v>156</v>
      </c>
      <c r="BF6" s="400"/>
      <c r="BG6" s="399"/>
      <c r="BH6" s="401"/>
      <c r="BI6" s="428"/>
      <c r="BJ6" s="428"/>
      <c r="BK6" s="176" t="s">
        <v>157</v>
      </c>
      <c r="BL6" s="176"/>
      <c r="BM6" s="176"/>
      <c r="BN6" s="176"/>
      <c r="BO6" s="176"/>
      <c r="BP6" s="176"/>
      <c r="BQ6" s="176"/>
      <c r="BR6" s="177"/>
      <c r="BS6" s="178"/>
      <c r="BT6" s="178"/>
      <c r="BU6" s="178"/>
      <c r="BV6" s="178"/>
    </row>
    <row r="7" spans="1:76" ht="25.5" customHeight="1" x14ac:dyDescent="0.4">
      <c r="B7" s="332" t="s">
        <v>158</v>
      </c>
      <c r="C7" s="332"/>
      <c r="D7" s="332"/>
      <c r="E7" s="438"/>
      <c r="F7" s="438"/>
      <c r="G7" s="438"/>
      <c r="H7" s="438"/>
      <c r="I7" s="438"/>
      <c r="J7" s="438"/>
      <c r="K7" s="438"/>
      <c r="L7" s="438"/>
      <c r="M7" s="438"/>
      <c r="N7" s="438"/>
      <c r="O7" s="438"/>
      <c r="P7" s="438"/>
      <c r="Q7" s="438"/>
      <c r="R7" s="332" t="s">
        <v>159</v>
      </c>
      <c r="S7" s="332"/>
      <c r="T7" s="332"/>
      <c r="U7" s="438"/>
      <c r="V7" s="438"/>
      <c r="W7" s="438"/>
      <c r="X7" s="438"/>
      <c r="Y7" s="438"/>
      <c r="Z7" s="438"/>
      <c r="AA7" s="438"/>
      <c r="AB7" s="438"/>
      <c r="AC7" s="438"/>
      <c r="AD7" s="438"/>
      <c r="AE7" s="438"/>
      <c r="AF7" s="438"/>
      <c r="AG7" s="438"/>
      <c r="AH7" s="438"/>
      <c r="AI7" s="438"/>
      <c r="AJ7" s="438"/>
      <c r="AK7" s="438"/>
      <c r="AL7" s="438"/>
      <c r="AM7" s="438"/>
      <c r="AN7" s="438"/>
      <c r="AO7" s="438"/>
      <c r="AP7" s="438"/>
      <c r="AQ7" s="438"/>
      <c r="AR7" s="438"/>
      <c r="AS7" s="438"/>
      <c r="AT7" s="438"/>
      <c r="AU7" s="438"/>
      <c r="AV7" s="438"/>
      <c r="AW7" s="438"/>
    </row>
    <row r="8" spans="1:76" ht="16.5" customHeight="1" x14ac:dyDescent="0.4"/>
    <row r="9" spans="1:76" ht="16.5" customHeight="1" x14ac:dyDescent="0.4">
      <c r="B9" s="175" t="s">
        <v>160</v>
      </c>
    </row>
    <row r="10" spans="1:76" ht="33" customHeight="1" thickBot="1" x14ac:dyDescent="0.45">
      <c r="B10" s="439" t="s">
        <v>161</v>
      </c>
      <c r="C10" s="440"/>
      <c r="D10" s="439" t="s">
        <v>162</v>
      </c>
      <c r="E10" s="441"/>
      <c r="F10" s="441"/>
      <c r="G10" s="441"/>
      <c r="H10" s="441"/>
      <c r="I10" s="441"/>
      <c r="J10" s="440"/>
      <c r="K10" s="439" t="s">
        <v>163</v>
      </c>
      <c r="L10" s="441"/>
      <c r="M10" s="441"/>
      <c r="N10" s="441"/>
      <c r="O10" s="441"/>
      <c r="P10" s="441"/>
      <c r="Q10" s="441"/>
      <c r="R10" s="441"/>
      <c r="S10" s="441"/>
      <c r="T10" s="441"/>
      <c r="U10" s="441"/>
      <c r="V10" s="441"/>
      <c r="W10" s="441"/>
      <c r="X10" s="440"/>
      <c r="Y10" s="439" t="s">
        <v>158</v>
      </c>
      <c r="Z10" s="441"/>
      <c r="AA10" s="441"/>
      <c r="AB10" s="441"/>
      <c r="AC10" s="441"/>
      <c r="AD10" s="441"/>
      <c r="AE10" s="441"/>
      <c r="AF10" s="441"/>
      <c r="AG10" s="440"/>
      <c r="AH10" s="333" t="s">
        <v>159</v>
      </c>
      <c r="AI10" s="333"/>
      <c r="AJ10" s="333"/>
      <c r="AK10" s="333"/>
      <c r="AL10" s="333"/>
      <c r="AM10" s="333"/>
      <c r="AN10" s="333"/>
      <c r="AO10" s="333"/>
      <c r="AP10" s="333"/>
      <c r="AQ10" s="333"/>
      <c r="AR10" s="333"/>
      <c r="AS10" s="333"/>
      <c r="AT10" s="333"/>
      <c r="AU10" s="333"/>
      <c r="AV10" s="333"/>
      <c r="AW10" s="333"/>
      <c r="AX10" s="333" t="s">
        <v>164</v>
      </c>
      <c r="AY10" s="333"/>
      <c r="AZ10" s="333"/>
      <c r="BA10" s="333"/>
      <c r="BB10" s="333"/>
      <c r="BC10" s="333"/>
      <c r="BD10" s="333"/>
      <c r="BE10" s="333"/>
      <c r="BF10" s="333"/>
      <c r="BG10" s="333"/>
      <c r="BH10" s="333"/>
      <c r="BI10" s="333"/>
      <c r="BJ10" s="333"/>
      <c r="BK10" s="333"/>
      <c r="BL10" s="333"/>
      <c r="BM10" s="333"/>
      <c r="BN10" s="333"/>
    </row>
    <row r="11" spans="1:76" ht="25.5" customHeight="1" thickTop="1" x14ac:dyDescent="0.4">
      <c r="B11" s="429" t="s">
        <v>165</v>
      </c>
      <c r="C11" s="430"/>
      <c r="D11" s="321">
        <f>'生産者 (1)'!$AD$4</f>
        <v>0</v>
      </c>
      <c r="E11" s="322"/>
      <c r="F11" s="322"/>
      <c r="G11" s="322"/>
      <c r="H11" s="322"/>
      <c r="I11" s="322"/>
      <c r="J11" s="323"/>
      <c r="K11" s="431"/>
      <c r="L11" s="432"/>
      <c r="M11" s="432"/>
      <c r="N11" s="432"/>
      <c r="O11" s="432"/>
      <c r="P11" s="432"/>
      <c r="Q11" s="432"/>
      <c r="R11" s="432"/>
      <c r="S11" s="432"/>
      <c r="T11" s="432"/>
      <c r="U11" s="432"/>
      <c r="V11" s="432"/>
      <c r="W11" s="432"/>
      <c r="X11" s="433"/>
      <c r="Y11" s="431"/>
      <c r="Z11" s="432"/>
      <c r="AA11" s="432"/>
      <c r="AB11" s="432"/>
      <c r="AC11" s="432"/>
      <c r="AD11" s="432"/>
      <c r="AE11" s="432"/>
      <c r="AF11" s="432"/>
      <c r="AG11" s="433"/>
      <c r="AH11" s="434"/>
      <c r="AI11" s="434"/>
      <c r="AJ11" s="434"/>
      <c r="AK11" s="434"/>
      <c r="AL11" s="434"/>
      <c r="AM11" s="434"/>
      <c r="AN11" s="434"/>
      <c r="AO11" s="434"/>
      <c r="AP11" s="434"/>
      <c r="AQ11" s="434"/>
      <c r="AR11" s="434"/>
      <c r="AS11" s="434"/>
      <c r="AT11" s="434"/>
      <c r="AU11" s="434"/>
      <c r="AV11" s="434"/>
      <c r="AW11" s="434"/>
      <c r="AX11" s="435" t="s">
        <v>166</v>
      </c>
      <c r="AY11" s="436"/>
      <c r="AZ11" s="436"/>
      <c r="BA11" s="436"/>
      <c r="BB11" s="436"/>
      <c r="BC11" s="436"/>
      <c r="BD11" s="436"/>
      <c r="BE11" s="436"/>
      <c r="BF11" s="436"/>
      <c r="BG11" s="436"/>
      <c r="BH11" s="436"/>
      <c r="BI11" s="436"/>
      <c r="BJ11" s="436"/>
      <c r="BK11" s="436"/>
      <c r="BL11" s="436"/>
      <c r="BM11" s="436"/>
      <c r="BN11" s="437"/>
    </row>
    <row r="12" spans="1:76" ht="25.5" customHeight="1" x14ac:dyDescent="0.4">
      <c r="B12" s="422" t="s">
        <v>167</v>
      </c>
      <c r="C12" s="423"/>
      <c r="D12" s="321">
        <f>'生産者 (2)'!$AD$4</f>
        <v>0</v>
      </c>
      <c r="E12" s="322"/>
      <c r="F12" s="322"/>
      <c r="G12" s="322"/>
      <c r="H12" s="322"/>
      <c r="I12" s="322"/>
      <c r="J12" s="323"/>
      <c r="K12" s="424"/>
      <c r="L12" s="425"/>
      <c r="M12" s="425"/>
      <c r="N12" s="425"/>
      <c r="O12" s="425"/>
      <c r="P12" s="425"/>
      <c r="Q12" s="425"/>
      <c r="R12" s="425"/>
      <c r="S12" s="425"/>
      <c r="T12" s="425"/>
      <c r="U12" s="425"/>
      <c r="V12" s="425"/>
      <c r="W12" s="425"/>
      <c r="X12" s="426"/>
      <c r="Y12" s="424"/>
      <c r="Z12" s="425"/>
      <c r="AA12" s="425"/>
      <c r="AB12" s="425"/>
      <c r="AC12" s="425"/>
      <c r="AD12" s="425"/>
      <c r="AE12" s="425"/>
      <c r="AF12" s="425"/>
      <c r="AG12" s="426"/>
      <c r="AH12" s="427"/>
      <c r="AI12" s="427"/>
      <c r="AJ12" s="427"/>
      <c r="AK12" s="427"/>
      <c r="AL12" s="427"/>
      <c r="AM12" s="427"/>
      <c r="AN12" s="427"/>
      <c r="AO12" s="427"/>
      <c r="AP12" s="427"/>
      <c r="AQ12" s="427"/>
      <c r="AR12" s="427"/>
      <c r="AS12" s="427"/>
      <c r="AT12" s="427"/>
      <c r="AU12" s="427"/>
      <c r="AV12" s="427"/>
      <c r="AW12" s="427"/>
      <c r="AX12" s="427" t="s">
        <v>166</v>
      </c>
      <c r="AY12" s="428"/>
      <c r="AZ12" s="428"/>
      <c r="BA12" s="428"/>
      <c r="BB12" s="428"/>
      <c r="BC12" s="428"/>
      <c r="BD12" s="428"/>
      <c r="BE12" s="428"/>
      <c r="BF12" s="428"/>
      <c r="BG12" s="428"/>
      <c r="BH12" s="428"/>
      <c r="BI12" s="428"/>
      <c r="BJ12" s="428"/>
      <c r="BK12" s="428"/>
      <c r="BL12" s="428"/>
      <c r="BM12" s="428"/>
      <c r="BN12" s="402"/>
    </row>
    <row r="13" spans="1:76" ht="25.5" customHeight="1" x14ac:dyDescent="0.4">
      <c r="B13" s="422" t="s">
        <v>168</v>
      </c>
      <c r="C13" s="423"/>
      <c r="D13" s="321">
        <f>'生産者 (1)'!$AD$4</f>
        <v>0</v>
      </c>
      <c r="E13" s="322"/>
      <c r="F13" s="322"/>
      <c r="G13" s="322"/>
      <c r="H13" s="322"/>
      <c r="I13" s="322"/>
      <c r="J13" s="323"/>
      <c r="K13" s="424"/>
      <c r="L13" s="425"/>
      <c r="M13" s="425"/>
      <c r="N13" s="425"/>
      <c r="O13" s="425"/>
      <c r="P13" s="425"/>
      <c r="Q13" s="425"/>
      <c r="R13" s="425"/>
      <c r="S13" s="425"/>
      <c r="T13" s="425"/>
      <c r="U13" s="425"/>
      <c r="V13" s="425"/>
      <c r="W13" s="425"/>
      <c r="X13" s="426"/>
      <c r="Y13" s="424"/>
      <c r="Z13" s="425"/>
      <c r="AA13" s="425"/>
      <c r="AB13" s="425"/>
      <c r="AC13" s="425"/>
      <c r="AD13" s="425"/>
      <c r="AE13" s="425"/>
      <c r="AF13" s="425"/>
      <c r="AG13" s="426"/>
      <c r="AH13" s="427"/>
      <c r="AI13" s="427"/>
      <c r="AJ13" s="427"/>
      <c r="AK13" s="427"/>
      <c r="AL13" s="427"/>
      <c r="AM13" s="427"/>
      <c r="AN13" s="427"/>
      <c r="AO13" s="427"/>
      <c r="AP13" s="427"/>
      <c r="AQ13" s="427"/>
      <c r="AR13" s="427"/>
      <c r="AS13" s="427"/>
      <c r="AT13" s="427"/>
      <c r="AU13" s="427"/>
      <c r="AV13" s="427"/>
      <c r="AW13" s="427"/>
      <c r="AX13" s="401" t="s">
        <v>166</v>
      </c>
      <c r="AY13" s="428"/>
      <c r="AZ13" s="428"/>
      <c r="BA13" s="428"/>
      <c r="BB13" s="428"/>
      <c r="BC13" s="428"/>
      <c r="BD13" s="428"/>
      <c r="BE13" s="428"/>
      <c r="BF13" s="428"/>
      <c r="BG13" s="428"/>
      <c r="BH13" s="428"/>
      <c r="BI13" s="428"/>
      <c r="BJ13" s="428"/>
      <c r="BK13" s="428"/>
      <c r="BL13" s="428"/>
      <c r="BM13" s="428"/>
      <c r="BN13" s="402"/>
    </row>
    <row r="14" spans="1:76" ht="25.5" customHeight="1" x14ac:dyDescent="0.4">
      <c r="B14" s="422" t="s">
        <v>169</v>
      </c>
      <c r="C14" s="423"/>
      <c r="D14" s="321">
        <f>'生産者 (1)'!$AD$4</f>
        <v>0</v>
      </c>
      <c r="E14" s="322"/>
      <c r="F14" s="322"/>
      <c r="G14" s="322"/>
      <c r="H14" s="322"/>
      <c r="I14" s="322"/>
      <c r="J14" s="323"/>
      <c r="K14" s="424"/>
      <c r="L14" s="425"/>
      <c r="M14" s="425"/>
      <c r="N14" s="425"/>
      <c r="O14" s="425"/>
      <c r="P14" s="425"/>
      <c r="Q14" s="425"/>
      <c r="R14" s="425"/>
      <c r="S14" s="425"/>
      <c r="T14" s="425"/>
      <c r="U14" s="425"/>
      <c r="V14" s="425"/>
      <c r="W14" s="425"/>
      <c r="X14" s="426"/>
      <c r="Y14" s="424"/>
      <c r="Z14" s="425"/>
      <c r="AA14" s="425"/>
      <c r="AB14" s="425"/>
      <c r="AC14" s="425"/>
      <c r="AD14" s="425"/>
      <c r="AE14" s="425"/>
      <c r="AF14" s="425"/>
      <c r="AG14" s="426"/>
      <c r="AH14" s="427"/>
      <c r="AI14" s="427"/>
      <c r="AJ14" s="427"/>
      <c r="AK14" s="427"/>
      <c r="AL14" s="427"/>
      <c r="AM14" s="427"/>
      <c r="AN14" s="427"/>
      <c r="AO14" s="427"/>
      <c r="AP14" s="427"/>
      <c r="AQ14" s="427"/>
      <c r="AR14" s="427"/>
      <c r="AS14" s="427"/>
      <c r="AT14" s="427"/>
      <c r="AU14" s="427"/>
      <c r="AV14" s="427"/>
      <c r="AW14" s="427"/>
      <c r="AX14" s="401" t="s">
        <v>166</v>
      </c>
      <c r="AY14" s="428"/>
      <c r="AZ14" s="428"/>
      <c r="BA14" s="428"/>
      <c r="BB14" s="428"/>
      <c r="BC14" s="428"/>
      <c r="BD14" s="428"/>
      <c r="BE14" s="428"/>
      <c r="BF14" s="428"/>
      <c r="BG14" s="428"/>
      <c r="BH14" s="428"/>
      <c r="BI14" s="428"/>
      <c r="BJ14" s="428"/>
      <c r="BK14" s="428"/>
      <c r="BL14" s="428"/>
      <c r="BM14" s="428"/>
      <c r="BN14" s="402"/>
    </row>
    <row r="15" spans="1:76" ht="25.5" customHeight="1" x14ac:dyDescent="0.4">
      <c r="B15" s="422" t="s">
        <v>170</v>
      </c>
      <c r="C15" s="423"/>
      <c r="D15" s="321">
        <f>'生産者 (1)'!$AD$4</f>
        <v>0</v>
      </c>
      <c r="E15" s="322"/>
      <c r="F15" s="322"/>
      <c r="G15" s="322"/>
      <c r="H15" s="322"/>
      <c r="I15" s="322"/>
      <c r="J15" s="323"/>
      <c r="K15" s="424"/>
      <c r="L15" s="425"/>
      <c r="M15" s="425"/>
      <c r="N15" s="425"/>
      <c r="O15" s="425"/>
      <c r="P15" s="425"/>
      <c r="Q15" s="425"/>
      <c r="R15" s="425"/>
      <c r="S15" s="425"/>
      <c r="T15" s="425"/>
      <c r="U15" s="425"/>
      <c r="V15" s="425"/>
      <c r="W15" s="425"/>
      <c r="X15" s="426"/>
      <c r="Y15" s="424"/>
      <c r="Z15" s="425"/>
      <c r="AA15" s="425"/>
      <c r="AB15" s="425"/>
      <c r="AC15" s="425"/>
      <c r="AD15" s="425"/>
      <c r="AE15" s="425"/>
      <c r="AF15" s="425"/>
      <c r="AG15" s="426"/>
      <c r="AH15" s="427"/>
      <c r="AI15" s="427"/>
      <c r="AJ15" s="427"/>
      <c r="AK15" s="427"/>
      <c r="AL15" s="427"/>
      <c r="AM15" s="427"/>
      <c r="AN15" s="427"/>
      <c r="AO15" s="427"/>
      <c r="AP15" s="427"/>
      <c r="AQ15" s="427"/>
      <c r="AR15" s="427"/>
      <c r="AS15" s="427"/>
      <c r="AT15" s="427"/>
      <c r="AU15" s="427"/>
      <c r="AV15" s="427"/>
      <c r="AW15" s="427"/>
      <c r="AX15" s="401" t="s">
        <v>166</v>
      </c>
      <c r="AY15" s="428"/>
      <c r="AZ15" s="428"/>
      <c r="BA15" s="428"/>
      <c r="BB15" s="428"/>
      <c r="BC15" s="428"/>
      <c r="BD15" s="428"/>
      <c r="BE15" s="428"/>
      <c r="BF15" s="428"/>
      <c r="BG15" s="428"/>
      <c r="BH15" s="428"/>
      <c r="BI15" s="428"/>
      <c r="BJ15" s="428"/>
      <c r="BK15" s="428"/>
      <c r="BL15" s="428"/>
      <c r="BM15" s="428"/>
      <c r="BN15" s="402"/>
    </row>
    <row r="16" spans="1:76" ht="25.5" customHeight="1" x14ac:dyDescent="0.4">
      <c r="B16" s="422" t="s">
        <v>171</v>
      </c>
      <c r="C16" s="423"/>
      <c r="D16" s="321">
        <f>'生産者 (1)'!$AD$4</f>
        <v>0</v>
      </c>
      <c r="E16" s="322"/>
      <c r="F16" s="322"/>
      <c r="G16" s="322"/>
      <c r="H16" s="322"/>
      <c r="I16" s="322"/>
      <c r="J16" s="323"/>
      <c r="K16" s="424"/>
      <c r="L16" s="425"/>
      <c r="M16" s="425"/>
      <c r="N16" s="425"/>
      <c r="O16" s="425"/>
      <c r="P16" s="425"/>
      <c r="Q16" s="425"/>
      <c r="R16" s="425"/>
      <c r="S16" s="425"/>
      <c r="T16" s="425"/>
      <c r="U16" s="425"/>
      <c r="V16" s="425"/>
      <c r="W16" s="425"/>
      <c r="X16" s="426"/>
      <c r="Y16" s="424"/>
      <c r="Z16" s="425"/>
      <c r="AA16" s="425"/>
      <c r="AB16" s="425"/>
      <c r="AC16" s="425"/>
      <c r="AD16" s="425"/>
      <c r="AE16" s="425"/>
      <c r="AF16" s="425"/>
      <c r="AG16" s="426"/>
      <c r="AH16" s="427"/>
      <c r="AI16" s="427"/>
      <c r="AJ16" s="427"/>
      <c r="AK16" s="427"/>
      <c r="AL16" s="427"/>
      <c r="AM16" s="427"/>
      <c r="AN16" s="427"/>
      <c r="AO16" s="427"/>
      <c r="AP16" s="427"/>
      <c r="AQ16" s="427"/>
      <c r="AR16" s="427"/>
      <c r="AS16" s="427"/>
      <c r="AT16" s="427"/>
      <c r="AU16" s="427"/>
      <c r="AV16" s="427"/>
      <c r="AW16" s="427"/>
      <c r="AX16" s="401" t="s">
        <v>166</v>
      </c>
      <c r="AY16" s="428"/>
      <c r="AZ16" s="428"/>
      <c r="BA16" s="428"/>
      <c r="BB16" s="428"/>
      <c r="BC16" s="428"/>
      <c r="BD16" s="428"/>
      <c r="BE16" s="428"/>
      <c r="BF16" s="428"/>
      <c r="BG16" s="428"/>
      <c r="BH16" s="428"/>
      <c r="BI16" s="428"/>
      <c r="BJ16" s="428"/>
      <c r="BK16" s="428"/>
      <c r="BL16" s="428"/>
      <c r="BM16" s="428"/>
      <c r="BN16" s="402"/>
    </row>
    <row r="17" spans="2:75" ht="25.5" customHeight="1" x14ac:dyDescent="0.4">
      <c r="B17" s="422" t="s">
        <v>172</v>
      </c>
      <c r="C17" s="423"/>
      <c r="D17" s="321">
        <f>'生産者 (1)'!$AD$4</f>
        <v>0</v>
      </c>
      <c r="E17" s="322"/>
      <c r="F17" s="322"/>
      <c r="G17" s="322"/>
      <c r="H17" s="322"/>
      <c r="I17" s="322"/>
      <c r="J17" s="323"/>
      <c r="K17" s="424"/>
      <c r="L17" s="425"/>
      <c r="M17" s="425"/>
      <c r="N17" s="425"/>
      <c r="O17" s="425"/>
      <c r="P17" s="425"/>
      <c r="Q17" s="425"/>
      <c r="R17" s="425"/>
      <c r="S17" s="425"/>
      <c r="T17" s="425"/>
      <c r="U17" s="425"/>
      <c r="V17" s="425"/>
      <c r="W17" s="425"/>
      <c r="X17" s="426"/>
      <c r="Y17" s="424"/>
      <c r="Z17" s="425"/>
      <c r="AA17" s="425"/>
      <c r="AB17" s="425"/>
      <c r="AC17" s="425"/>
      <c r="AD17" s="425"/>
      <c r="AE17" s="425"/>
      <c r="AF17" s="425"/>
      <c r="AG17" s="426"/>
      <c r="AH17" s="427"/>
      <c r="AI17" s="427"/>
      <c r="AJ17" s="427"/>
      <c r="AK17" s="427"/>
      <c r="AL17" s="427"/>
      <c r="AM17" s="427"/>
      <c r="AN17" s="427"/>
      <c r="AO17" s="427"/>
      <c r="AP17" s="427"/>
      <c r="AQ17" s="427"/>
      <c r="AR17" s="427"/>
      <c r="AS17" s="427"/>
      <c r="AT17" s="427"/>
      <c r="AU17" s="427"/>
      <c r="AV17" s="427"/>
      <c r="AW17" s="427"/>
      <c r="AX17" s="401" t="s">
        <v>166</v>
      </c>
      <c r="AY17" s="428"/>
      <c r="AZ17" s="428"/>
      <c r="BA17" s="428"/>
      <c r="BB17" s="428"/>
      <c r="BC17" s="428"/>
      <c r="BD17" s="428"/>
      <c r="BE17" s="428"/>
      <c r="BF17" s="428"/>
      <c r="BG17" s="428"/>
      <c r="BH17" s="428"/>
      <c r="BI17" s="428"/>
      <c r="BJ17" s="428"/>
      <c r="BK17" s="428"/>
      <c r="BL17" s="428"/>
      <c r="BM17" s="428"/>
      <c r="BN17" s="402"/>
    </row>
    <row r="18" spans="2:75" ht="25.5" customHeight="1" x14ac:dyDescent="0.4">
      <c r="B18" s="422" t="s">
        <v>173</v>
      </c>
      <c r="C18" s="423"/>
      <c r="D18" s="321">
        <f>'生産者 (1)'!$AD$4</f>
        <v>0</v>
      </c>
      <c r="E18" s="322"/>
      <c r="F18" s="322"/>
      <c r="G18" s="322"/>
      <c r="H18" s="322"/>
      <c r="I18" s="322"/>
      <c r="J18" s="323"/>
      <c r="K18" s="424"/>
      <c r="L18" s="425"/>
      <c r="M18" s="425"/>
      <c r="N18" s="425"/>
      <c r="O18" s="425"/>
      <c r="P18" s="425"/>
      <c r="Q18" s="425"/>
      <c r="R18" s="425"/>
      <c r="S18" s="425"/>
      <c r="T18" s="425"/>
      <c r="U18" s="425"/>
      <c r="V18" s="425"/>
      <c r="W18" s="425"/>
      <c r="X18" s="426"/>
      <c r="Y18" s="424"/>
      <c r="Z18" s="425"/>
      <c r="AA18" s="425"/>
      <c r="AB18" s="425"/>
      <c r="AC18" s="425"/>
      <c r="AD18" s="425"/>
      <c r="AE18" s="425"/>
      <c r="AF18" s="425"/>
      <c r="AG18" s="426"/>
      <c r="AH18" s="427"/>
      <c r="AI18" s="427"/>
      <c r="AJ18" s="427"/>
      <c r="AK18" s="427"/>
      <c r="AL18" s="427"/>
      <c r="AM18" s="427"/>
      <c r="AN18" s="427"/>
      <c r="AO18" s="427"/>
      <c r="AP18" s="427"/>
      <c r="AQ18" s="427"/>
      <c r="AR18" s="427"/>
      <c r="AS18" s="427"/>
      <c r="AT18" s="427"/>
      <c r="AU18" s="427"/>
      <c r="AV18" s="427"/>
      <c r="AW18" s="427"/>
      <c r="AX18" s="401" t="s">
        <v>166</v>
      </c>
      <c r="AY18" s="428"/>
      <c r="AZ18" s="428"/>
      <c r="BA18" s="428"/>
      <c r="BB18" s="428"/>
      <c r="BC18" s="428"/>
      <c r="BD18" s="428"/>
      <c r="BE18" s="428"/>
      <c r="BF18" s="428"/>
      <c r="BG18" s="428"/>
      <c r="BH18" s="428"/>
      <c r="BI18" s="428"/>
      <c r="BJ18" s="428"/>
      <c r="BK18" s="428"/>
      <c r="BL18" s="428"/>
      <c r="BM18" s="428"/>
      <c r="BN18" s="402"/>
    </row>
    <row r="19" spans="2:75" ht="16.5" customHeight="1" x14ac:dyDescent="0.4">
      <c r="B19" s="175" t="s">
        <v>174</v>
      </c>
    </row>
    <row r="20" spans="2:75" ht="16.5" customHeight="1" x14ac:dyDescent="0.4">
      <c r="B20" s="175" t="s">
        <v>175</v>
      </c>
    </row>
    <row r="21" spans="2:75" ht="16.5" customHeight="1" x14ac:dyDescent="0.4"/>
    <row r="22" spans="2:75" ht="16.5" customHeight="1" x14ac:dyDescent="0.4">
      <c r="B22" s="175" t="s">
        <v>176</v>
      </c>
    </row>
    <row r="23" spans="2:75" ht="33.75" customHeight="1" x14ac:dyDescent="0.4">
      <c r="B23" s="332" t="s">
        <v>161</v>
      </c>
      <c r="C23" s="332"/>
      <c r="D23" s="332" t="s">
        <v>177</v>
      </c>
      <c r="E23" s="332"/>
      <c r="F23" s="332"/>
      <c r="G23" s="332"/>
      <c r="H23" s="332"/>
      <c r="I23" s="332"/>
      <c r="J23" s="332"/>
      <c r="K23" s="398" t="s">
        <v>178</v>
      </c>
      <c r="L23" s="400"/>
      <c r="M23" s="400"/>
      <c r="N23" s="400"/>
      <c r="O23" s="400"/>
      <c r="P23" s="400"/>
      <c r="Q23" s="400"/>
      <c r="R23" s="400"/>
      <c r="S23" s="400"/>
      <c r="T23" s="400"/>
      <c r="U23" s="400"/>
      <c r="V23" s="399"/>
      <c r="W23" s="367" t="s">
        <v>179</v>
      </c>
      <c r="X23" s="368"/>
      <c r="Y23" s="368"/>
      <c r="Z23" s="369"/>
      <c r="AA23" s="398" t="s">
        <v>251</v>
      </c>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400"/>
      <c r="AY23" s="400"/>
      <c r="AZ23" s="400"/>
      <c r="BA23" s="400"/>
      <c r="BB23" s="400"/>
      <c r="BC23" s="400"/>
      <c r="BD23" s="400"/>
      <c r="BE23" s="400"/>
      <c r="BF23" s="400"/>
      <c r="BG23" s="400"/>
      <c r="BH23" s="400"/>
      <c r="BI23" s="399"/>
      <c r="BJ23" s="398" t="s">
        <v>180</v>
      </c>
      <c r="BK23" s="400"/>
      <c r="BL23" s="400"/>
      <c r="BM23" s="400"/>
      <c r="BN23" s="400"/>
      <c r="BO23" s="400"/>
      <c r="BP23" s="400"/>
      <c r="BQ23" s="400"/>
      <c r="BR23" s="400"/>
      <c r="BS23" s="400"/>
      <c r="BT23" s="400"/>
      <c r="BU23" s="400"/>
      <c r="BV23" s="400"/>
      <c r="BW23" s="399"/>
    </row>
    <row r="24" spans="2:75" ht="25.5" customHeight="1" x14ac:dyDescent="0.4">
      <c r="B24" s="332"/>
      <c r="C24" s="332"/>
      <c r="D24" s="332"/>
      <c r="E24" s="332"/>
      <c r="F24" s="332"/>
      <c r="G24" s="332"/>
      <c r="H24" s="332"/>
      <c r="I24" s="332"/>
      <c r="J24" s="332"/>
      <c r="K24" s="325" t="s">
        <v>181</v>
      </c>
      <c r="L24" s="326"/>
      <c r="M24" s="326"/>
      <c r="N24" s="327"/>
      <c r="O24" s="332" t="s">
        <v>182</v>
      </c>
      <c r="P24" s="332"/>
      <c r="Q24" s="332"/>
      <c r="R24" s="332"/>
      <c r="S24" s="332"/>
      <c r="T24" s="332"/>
      <c r="U24" s="332"/>
      <c r="V24" s="332"/>
      <c r="W24" s="357" t="s">
        <v>183</v>
      </c>
      <c r="X24" s="326"/>
      <c r="Y24" s="326"/>
      <c r="Z24" s="327"/>
      <c r="AA24" s="398" t="s">
        <v>184</v>
      </c>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400"/>
      <c r="AZ24" s="400"/>
      <c r="BA24" s="399"/>
      <c r="BB24" s="354" t="s">
        <v>187</v>
      </c>
      <c r="BC24" s="355"/>
      <c r="BD24" s="355"/>
      <c r="BE24" s="356"/>
      <c r="BF24" s="354" t="s">
        <v>252</v>
      </c>
      <c r="BG24" s="355"/>
      <c r="BH24" s="355"/>
      <c r="BI24" s="356"/>
      <c r="BJ24" s="357" t="s">
        <v>185</v>
      </c>
      <c r="BK24" s="358"/>
      <c r="BL24" s="359"/>
      <c r="BM24" s="358" t="s">
        <v>186</v>
      </c>
      <c r="BN24" s="326"/>
      <c r="BO24" s="327"/>
      <c r="BP24" s="354" t="s">
        <v>187</v>
      </c>
      <c r="BQ24" s="355"/>
      <c r="BR24" s="355"/>
      <c r="BS24" s="356"/>
      <c r="BT24" s="354" t="s">
        <v>188</v>
      </c>
      <c r="BU24" s="355"/>
      <c r="BV24" s="355"/>
      <c r="BW24" s="356"/>
    </row>
    <row r="25" spans="2:75" ht="31.5" customHeight="1" x14ac:dyDescent="0.4">
      <c r="B25" s="332"/>
      <c r="C25" s="332"/>
      <c r="D25" s="332"/>
      <c r="E25" s="332"/>
      <c r="F25" s="332"/>
      <c r="G25" s="332"/>
      <c r="H25" s="332"/>
      <c r="I25" s="332"/>
      <c r="J25" s="332"/>
      <c r="K25" s="418"/>
      <c r="L25" s="416"/>
      <c r="M25" s="416"/>
      <c r="N25" s="417"/>
      <c r="O25" s="332" t="s">
        <v>189</v>
      </c>
      <c r="P25" s="332"/>
      <c r="Q25" s="332"/>
      <c r="R25" s="332"/>
      <c r="S25" s="331" t="s">
        <v>190</v>
      </c>
      <c r="T25" s="332"/>
      <c r="U25" s="332"/>
      <c r="V25" s="332"/>
      <c r="W25" s="419"/>
      <c r="X25" s="420"/>
      <c r="Y25" s="420"/>
      <c r="Z25" s="421"/>
      <c r="AA25" s="332" t="s">
        <v>191</v>
      </c>
      <c r="AB25" s="332"/>
      <c r="AC25" s="332"/>
      <c r="AD25" s="332"/>
      <c r="AE25" s="332"/>
      <c r="AF25" s="332"/>
      <c r="AG25" s="332"/>
      <c r="AH25" s="332"/>
      <c r="AI25" s="332"/>
      <c r="AJ25" s="332"/>
      <c r="AK25" s="332"/>
      <c r="AL25" s="332"/>
      <c r="AM25" s="332"/>
      <c r="AN25" s="332"/>
      <c r="AO25" s="332"/>
      <c r="AP25" s="332"/>
      <c r="AQ25" s="332"/>
      <c r="AR25" s="332"/>
      <c r="AS25" s="332"/>
      <c r="AT25" s="332"/>
      <c r="AU25" s="332"/>
      <c r="AV25" s="331" t="s">
        <v>192</v>
      </c>
      <c r="AW25" s="331"/>
      <c r="AX25" s="331"/>
      <c r="AY25" s="332" t="s">
        <v>193</v>
      </c>
      <c r="AZ25" s="332"/>
      <c r="BA25" s="332"/>
      <c r="BB25" s="354"/>
      <c r="BC25" s="355"/>
      <c r="BD25" s="355"/>
      <c r="BE25" s="356"/>
      <c r="BF25" s="354"/>
      <c r="BG25" s="355"/>
      <c r="BH25" s="355"/>
      <c r="BI25" s="356"/>
      <c r="BJ25" s="351"/>
      <c r="BK25" s="352"/>
      <c r="BL25" s="353"/>
      <c r="BM25" s="416"/>
      <c r="BN25" s="416"/>
      <c r="BO25" s="417"/>
      <c r="BP25" s="354"/>
      <c r="BQ25" s="355"/>
      <c r="BR25" s="355"/>
      <c r="BS25" s="356"/>
      <c r="BT25" s="354"/>
      <c r="BU25" s="355"/>
      <c r="BV25" s="355"/>
      <c r="BW25" s="356"/>
    </row>
    <row r="26" spans="2:75" ht="15.75" customHeight="1" x14ac:dyDescent="0.4">
      <c r="B26" s="332"/>
      <c r="C26" s="332"/>
      <c r="D26" s="332"/>
      <c r="E26" s="332"/>
      <c r="F26" s="332"/>
      <c r="G26" s="332"/>
      <c r="H26" s="332"/>
      <c r="I26" s="332"/>
      <c r="J26" s="332"/>
      <c r="K26" s="332" t="s">
        <v>194</v>
      </c>
      <c r="L26" s="332"/>
      <c r="M26" s="357" t="s">
        <v>195</v>
      </c>
      <c r="N26" s="359"/>
      <c r="O26" s="332" t="s">
        <v>194</v>
      </c>
      <c r="P26" s="332"/>
      <c r="Q26" s="331" t="s">
        <v>195</v>
      </c>
      <c r="R26" s="331"/>
      <c r="S26" s="332" t="s">
        <v>194</v>
      </c>
      <c r="T26" s="332"/>
      <c r="U26" s="331" t="s">
        <v>195</v>
      </c>
      <c r="V26" s="331"/>
      <c r="W26" s="419"/>
      <c r="X26" s="420"/>
      <c r="Y26" s="420"/>
      <c r="Z26" s="421"/>
      <c r="AA26" s="411" t="s">
        <v>196</v>
      </c>
      <c r="AB26" s="411"/>
      <c r="AC26" s="414"/>
      <c r="AD26" s="415"/>
      <c r="AE26" s="411"/>
      <c r="AF26" s="411"/>
      <c r="AG26" s="411" t="s">
        <v>197</v>
      </c>
      <c r="AH26" s="411"/>
      <c r="AI26" s="414"/>
      <c r="AJ26" s="415"/>
      <c r="AK26" s="411"/>
      <c r="AL26" s="411"/>
      <c r="AM26" s="411" t="s">
        <v>198</v>
      </c>
      <c r="AN26" s="411"/>
      <c r="AO26" s="411"/>
      <c r="AP26" s="411" t="s">
        <v>199</v>
      </c>
      <c r="AQ26" s="411"/>
      <c r="AR26" s="411"/>
      <c r="AS26" s="411" t="s">
        <v>200</v>
      </c>
      <c r="AT26" s="411"/>
      <c r="AU26" s="411"/>
      <c r="AV26" s="411" t="s">
        <v>201</v>
      </c>
      <c r="AW26" s="411"/>
      <c r="AX26" s="411"/>
      <c r="AY26" s="411" t="s">
        <v>202</v>
      </c>
      <c r="AZ26" s="411"/>
      <c r="BA26" s="411"/>
      <c r="BB26" s="354"/>
      <c r="BC26" s="355"/>
      <c r="BD26" s="355"/>
      <c r="BE26" s="356"/>
      <c r="BF26" s="354"/>
      <c r="BG26" s="355"/>
      <c r="BH26" s="355"/>
      <c r="BI26" s="356"/>
      <c r="BJ26" s="411" t="s">
        <v>70</v>
      </c>
      <c r="BK26" s="411"/>
      <c r="BL26" s="411"/>
      <c r="BM26" s="411" t="s">
        <v>203</v>
      </c>
      <c r="BN26" s="411"/>
      <c r="BO26" s="411"/>
      <c r="BP26" s="354"/>
      <c r="BQ26" s="355"/>
      <c r="BR26" s="355"/>
      <c r="BS26" s="356"/>
      <c r="BT26" s="354"/>
      <c r="BU26" s="355"/>
      <c r="BV26" s="355"/>
      <c r="BW26" s="356"/>
    </row>
    <row r="27" spans="2:75" ht="30" customHeight="1" thickBot="1" x14ac:dyDescent="0.45">
      <c r="B27" s="333"/>
      <c r="C27" s="333"/>
      <c r="D27" s="333"/>
      <c r="E27" s="333"/>
      <c r="F27" s="333"/>
      <c r="G27" s="333"/>
      <c r="H27" s="333"/>
      <c r="I27" s="333"/>
      <c r="J27" s="333"/>
      <c r="K27" s="333"/>
      <c r="L27" s="333"/>
      <c r="M27" s="370"/>
      <c r="N27" s="372"/>
      <c r="O27" s="333"/>
      <c r="P27" s="333"/>
      <c r="Q27" s="413"/>
      <c r="R27" s="413"/>
      <c r="S27" s="333"/>
      <c r="T27" s="333"/>
      <c r="U27" s="413"/>
      <c r="V27" s="413"/>
      <c r="W27" s="328"/>
      <c r="X27" s="329"/>
      <c r="Y27" s="329"/>
      <c r="Z27" s="330"/>
      <c r="AA27" s="412"/>
      <c r="AB27" s="412"/>
      <c r="AC27" s="412"/>
      <c r="AD27" s="412" t="s">
        <v>204</v>
      </c>
      <c r="AE27" s="412"/>
      <c r="AF27" s="412"/>
      <c r="AG27" s="412"/>
      <c r="AH27" s="412"/>
      <c r="AI27" s="412"/>
      <c r="AJ27" s="412" t="s">
        <v>205</v>
      </c>
      <c r="AK27" s="412"/>
      <c r="AL27" s="412"/>
      <c r="AM27" s="412"/>
      <c r="AN27" s="412"/>
      <c r="AO27" s="412"/>
      <c r="AP27" s="412"/>
      <c r="AQ27" s="412"/>
      <c r="AR27" s="412"/>
      <c r="AS27" s="412"/>
      <c r="AT27" s="412"/>
      <c r="AU27" s="412"/>
      <c r="AV27" s="412"/>
      <c r="AW27" s="412"/>
      <c r="AX27" s="412"/>
      <c r="AY27" s="412"/>
      <c r="AZ27" s="412"/>
      <c r="BA27" s="412"/>
      <c r="BB27" s="370"/>
      <c r="BC27" s="371"/>
      <c r="BD27" s="371"/>
      <c r="BE27" s="372"/>
      <c r="BF27" s="370"/>
      <c r="BG27" s="371"/>
      <c r="BH27" s="371"/>
      <c r="BI27" s="372"/>
      <c r="BJ27" s="412"/>
      <c r="BK27" s="412"/>
      <c r="BL27" s="412"/>
      <c r="BM27" s="412"/>
      <c r="BN27" s="412"/>
      <c r="BO27" s="412"/>
      <c r="BP27" s="370"/>
      <c r="BQ27" s="371"/>
      <c r="BR27" s="371"/>
      <c r="BS27" s="372"/>
      <c r="BT27" s="370"/>
      <c r="BU27" s="371"/>
      <c r="BV27" s="371"/>
      <c r="BW27" s="372"/>
    </row>
    <row r="28" spans="2:75" ht="25.5" customHeight="1" thickTop="1" x14ac:dyDescent="0.4">
      <c r="B28" s="315" t="s">
        <v>206</v>
      </c>
      <c r="C28" s="315"/>
      <c r="D28" s="350">
        <f>'生産者 (1)'!$AD$4</f>
        <v>0</v>
      </c>
      <c r="E28" s="350"/>
      <c r="F28" s="350"/>
      <c r="G28" s="350"/>
      <c r="H28" s="350"/>
      <c r="I28" s="350"/>
      <c r="J28" s="350"/>
      <c r="K28" s="408"/>
      <c r="L28" s="408"/>
      <c r="M28" s="409"/>
      <c r="N28" s="410"/>
      <c r="O28" s="408"/>
      <c r="P28" s="408"/>
      <c r="Q28" s="405">
        <f>'生産者 (1)'!$AR$4</f>
        <v>0</v>
      </c>
      <c r="R28" s="405"/>
      <c r="S28" s="315"/>
      <c r="T28" s="315"/>
      <c r="U28" s="407"/>
      <c r="V28" s="407"/>
      <c r="W28" s="408"/>
      <c r="X28" s="408"/>
      <c r="Y28" s="408"/>
      <c r="Z28" s="408"/>
      <c r="AA28" s="406">
        <f>'生産者 (1)'!$AS$13</f>
        <v>0</v>
      </c>
      <c r="AB28" s="405"/>
      <c r="AC28" s="405"/>
      <c r="AD28" s="406">
        <f>'生産者 (1)'!$AS$17</f>
        <v>0</v>
      </c>
      <c r="AE28" s="405"/>
      <c r="AF28" s="405"/>
      <c r="AG28" s="406">
        <f>'生産者 (1)'!$AS$19</f>
        <v>0</v>
      </c>
      <c r="AH28" s="405"/>
      <c r="AI28" s="405"/>
      <c r="AJ28" s="406">
        <f>'生産者 (1)'!$AS$22</f>
        <v>0</v>
      </c>
      <c r="AK28" s="405"/>
      <c r="AL28" s="405"/>
      <c r="AM28" s="1133">
        <f>'生産者 (1)'!$AQ$24*'生産者 (1)'!$U$24</f>
        <v>0</v>
      </c>
      <c r="AN28" s="1133"/>
      <c r="AO28" s="1133"/>
      <c r="AP28" s="1133">
        <f>'生産者 (1)'!$AQ$25*'生産者 (1)'!$U$25+'生産者 (1)'!$AQ$26*'生産者 (1)'!$U$26</f>
        <v>0</v>
      </c>
      <c r="AQ28" s="1133"/>
      <c r="AR28" s="1133"/>
      <c r="AS28" s="1133">
        <f>'生産者 (1)'!$AQ$27*'生産者 (1)'!$U$27+'生産者 (1)'!$AQ$28*'生産者 (1)'!$U$28</f>
        <v>0</v>
      </c>
      <c r="AT28" s="1133"/>
      <c r="AU28" s="1133"/>
      <c r="AV28" s="1133">
        <f>'生産者 (1)'!$AQ$30*'生産者 (1)'!$U$30+'生産者 (1)'!$AQ$31*'生産者 (1)'!$U$31</f>
        <v>0</v>
      </c>
      <c r="AW28" s="1133"/>
      <c r="AX28" s="1133"/>
      <c r="AY28" s="405">
        <f>'生産者 (1)'!$AQ$29</f>
        <v>0</v>
      </c>
      <c r="AZ28" s="405"/>
      <c r="BA28" s="405"/>
      <c r="BB28" s="1121">
        <f>'生産者 (1)'!$AV$32</f>
        <v>0</v>
      </c>
      <c r="BC28" s="1122"/>
      <c r="BD28" s="1122"/>
      <c r="BE28" s="1123"/>
      <c r="BF28" s="349">
        <f>'生産者 (1)'!$AZ$32</f>
        <v>0</v>
      </c>
      <c r="BG28" s="347"/>
      <c r="BH28" s="347"/>
      <c r="BI28" s="348"/>
      <c r="BJ28" s="1133">
        <f>'生産者 (1)'!$V$38</f>
        <v>0</v>
      </c>
      <c r="BK28" s="1133"/>
      <c r="BL28" s="1133"/>
      <c r="BM28" s="405">
        <f>'生産者 (1)'!$K$42</f>
        <v>0</v>
      </c>
      <c r="BN28" s="405"/>
      <c r="BO28" s="405"/>
      <c r="BP28" s="1121">
        <f>'生産者 (1)'!$AC$38+'生産者 (1)'!$Q$42</f>
        <v>0</v>
      </c>
      <c r="BQ28" s="1122"/>
      <c r="BR28" s="1122"/>
      <c r="BS28" s="1123"/>
      <c r="BT28" s="1121">
        <f>'生産者 (1)'!$AG$38+'生産者 (1)'!$U$42</f>
        <v>0</v>
      </c>
      <c r="BU28" s="1122"/>
      <c r="BV28" s="1122"/>
      <c r="BW28" s="1123"/>
    </row>
    <row r="29" spans="2:75" ht="25.5" customHeight="1" x14ac:dyDescent="0.4">
      <c r="B29" s="332" t="s">
        <v>207</v>
      </c>
      <c r="C29" s="332"/>
      <c r="D29" s="339">
        <f>'生産者 (2)'!$AD$4</f>
        <v>0</v>
      </c>
      <c r="E29" s="340"/>
      <c r="F29" s="340"/>
      <c r="G29" s="340"/>
      <c r="H29" s="340"/>
      <c r="I29" s="340"/>
      <c r="J29" s="341"/>
      <c r="K29" s="401"/>
      <c r="L29" s="402"/>
      <c r="M29" s="403"/>
      <c r="N29" s="404"/>
      <c r="O29" s="401"/>
      <c r="P29" s="402"/>
      <c r="Q29" s="392">
        <f>'生産者 (2)'!$AR$4</f>
        <v>0</v>
      </c>
      <c r="R29" s="394"/>
      <c r="S29" s="398"/>
      <c r="T29" s="399"/>
      <c r="U29" s="367"/>
      <c r="V29" s="369"/>
      <c r="W29" s="401"/>
      <c r="X29" s="428"/>
      <c r="Y29" s="428"/>
      <c r="Z29" s="402"/>
      <c r="AA29" s="395">
        <f>'生産者 (2)'!$AS$13</f>
        <v>0</v>
      </c>
      <c r="AB29" s="396"/>
      <c r="AC29" s="397"/>
      <c r="AD29" s="395">
        <f>'生産者 (2)'!$AS$17</f>
        <v>0</v>
      </c>
      <c r="AE29" s="396"/>
      <c r="AF29" s="397"/>
      <c r="AG29" s="395">
        <f>'生産者 (2)'!$AS$19</f>
        <v>0</v>
      </c>
      <c r="AH29" s="396"/>
      <c r="AI29" s="397"/>
      <c r="AJ29" s="395">
        <f>'生産者 (2)'!$AS$22</f>
        <v>0</v>
      </c>
      <c r="AK29" s="396"/>
      <c r="AL29" s="397"/>
      <c r="AM29" s="1134">
        <f>'生産者 (2)'!$AQ$24*'生産者 (2)'!$U$24</f>
        <v>0</v>
      </c>
      <c r="AN29" s="1135"/>
      <c r="AO29" s="1136"/>
      <c r="AP29" s="1134">
        <f>'生産者 (2)'!$AQ$25*'生産者 (2)'!$U$25+'生産者 (2)'!$AQ$26*'生産者 (2)'!$U$26</f>
        <v>0</v>
      </c>
      <c r="AQ29" s="1135"/>
      <c r="AR29" s="1136"/>
      <c r="AS29" s="1134">
        <f>'生産者 (2)'!$AQ$27*'生産者 (2)'!$U$27+'生産者 (2)'!$AQ$28*'生産者 (2)'!$U$28</f>
        <v>0</v>
      </c>
      <c r="AT29" s="1135"/>
      <c r="AU29" s="1136"/>
      <c r="AV29" s="1134">
        <f>'生産者 (2)'!$AQ$30*'生産者 (2)'!$U$30+'生産者 (2)'!$AQ$31*'生産者 (2)'!$U$31</f>
        <v>0</v>
      </c>
      <c r="AW29" s="1135"/>
      <c r="AX29" s="1136"/>
      <c r="AY29" s="392">
        <f>'生産者 (2)'!$AQ$29</f>
        <v>0</v>
      </c>
      <c r="AZ29" s="393"/>
      <c r="BA29" s="394"/>
      <c r="BB29" s="1124">
        <f>'生産者 (2)'!$AV$32</f>
        <v>0</v>
      </c>
      <c r="BC29" s="1125"/>
      <c r="BD29" s="1125"/>
      <c r="BE29" s="1126"/>
      <c r="BF29" s="342">
        <f>'生産者 (2)'!$AZ$32</f>
        <v>0</v>
      </c>
      <c r="BG29" s="390"/>
      <c r="BH29" s="390"/>
      <c r="BI29" s="391"/>
      <c r="BJ29" s="1134">
        <f>'生産者 (2)'!$V$38</f>
        <v>0</v>
      </c>
      <c r="BK29" s="1135"/>
      <c r="BL29" s="1136"/>
      <c r="BM29" s="392">
        <f>'生産者 (2)'!$K$42</f>
        <v>0</v>
      </c>
      <c r="BN29" s="393"/>
      <c r="BO29" s="394"/>
      <c r="BP29" s="1124">
        <f>'生産者 (2)'!$AC$38+'生産者 (2)'!$Q$42</f>
        <v>0</v>
      </c>
      <c r="BQ29" s="1125"/>
      <c r="BR29" s="1125"/>
      <c r="BS29" s="1126"/>
      <c r="BT29" s="1124">
        <f>'生産者 (2)'!$AG$38+'生産者 (2)'!$U$42</f>
        <v>0</v>
      </c>
      <c r="BU29" s="1125"/>
      <c r="BV29" s="1125"/>
      <c r="BW29" s="1126"/>
    </row>
    <row r="30" spans="2:75" ht="25.5" customHeight="1" x14ac:dyDescent="0.4">
      <c r="B30" s="332" t="s">
        <v>208</v>
      </c>
      <c r="C30" s="332"/>
      <c r="D30" s="339">
        <f>'生産者 (3)'!$AD$4</f>
        <v>0</v>
      </c>
      <c r="E30" s="340"/>
      <c r="F30" s="340"/>
      <c r="G30" s="340"/>
      <c r="H30" s="340"/>
      <c r="I30" s="340"/>
      <c r="J30" s="341"/>
      <c r="K30" s="401"/>
      <c r="L30" s="402"/>
      <c r="M30" s="403"/>
      <c r="N30" s="404"/>
      <c r="O30" s="401"/>
      <c r="P30" s="402"/>
      <c r="Q30" s="392">
        <f>'生産者 (3)'!$AR$4</f>
        <v>0</v>
      </c>
      <c r="R30" s="394"/>
      <c r="S30" s="398"/>
      <c r="T30" s="399"/>
      <c r="U30" s="367"/>
      <c r="V30" s="369"/>
      <c r="W30" s="401"/>
      <c r="X30" s="428"/>
      <c r="Y30" s="428"/>
      <c r="Z30" s="402"/>
      <c r="AA30" s="395">
        <f>'生産者 (3)'!$AS$13</f>
        <v>0</v>
      </c>
      <c r="AB30" s="396"/>
      <c r="AC30" s="397"/>
      <c r="AD30" s="395">
        <f>'生産者 (3)'!$AS$17</f>
        <v>0</v>
      </c>
      <c r="AE30" s="396"/>
      <c r="AF30" s="397"/>
      <c r="AG30" s="395">
        <f>'生産者 (3)'!$AS$19</f>
        <v>0</v>
      </c>
      <c r="AH30" s="396"/>
      <c r="AI30" s="397"/>
      <c r="AJ30" s="395">
        <f>'生産者 (3)'!$AS$22</f>
        <v>0</v>
      </c>
      <c r="AK30" s="396"/>
      <c r="AL30" s="397"/>
      <c r="AM30" s="1134">
        <f>'生産者 (3)'!$AQ$24*'生産者 (3)'!$U$24</f>
        <v>0</v>
      </c>
      <c r="AN30" s="1135"/>
      <c r="AO30" s="1136"/>
      <c r="AP30" s="1134">
        <f>'生産者 (3)'!$AQ$25*'生産者 (3)'!$U$25+'生産者 (3)'!$AQ$26*'生産者 (3)'!$U$26</f>
        <v>0</v>
      </c>
      <c r="AQ30" s="1135"/>
      <c r="AR30" s="1136"/>
      <c r="AS30" s="1134">
        <f>'生産者 (3)'!$AQ$27*'生産者 (3)'!$U$27+'生産者 (3)'!$AQ$28*'生産者 (3)'!$U$28</f>
        <v>0</v>
      </c>
      <c r="AT30" s="1135"/>
      <c r="AU30" s="1136"/>
      <c r="AV30" s="1134">
        <f>'生産者 (3)'!$AQ$30*'生産者 (3)'!$U$30+'生産者 (3)'!$AQ$31*'生産者 (3)'!$U$31</f>
        <v>0</v>
      </c>
      <c r="AW30" s="1135"/>
      <c r="AX30" s="1136"/>
      <c r="AY30" s="392">
        <f>'生産者 (3)'!$AQ$29</f>
        <v>0</v>
      </c>
      <c r="AZ30" s="393"/>
      <c r="BA30" s="394"/>
      <c r="BB30" s="1124">
        <f>'生産者 (3)'!$AV$32</f>
        <v>0</v>
      </c>
      <c r="BC30" s="1125"/>
      <c r="BD30" s="1125"/>
      <c r="BE30" s="1126"/>
      <c r="BF30" s="342">
        <f>'生産者 (3)'!$AZ$32</f>
        <v>0</v>
      </c>
      <c r="BG30" s="390"/>
      <c r="BH30" s="390"/>
      <c r="BI30" s="391"/>
      <c r="BJ30" s="1134">
        <f>'生産者 (3)'!$V$38</f>
        <v>0</v>
      </c>
      <c r="BK30" s="1135"/>
      <c r="BL30" s="1136"/>
      <c r="BM30" s="392">
        <f>'生産者 (3)'!$K$42</f>
        <v>0</v>
      </c>
      <c r="BN30" s="393"/>
      <c r="BO30" s="394"/>
      <c r="BP30" s="1124">
        <f>'生産者 (3)'!$AC$38+'生産者 (3)'!$Q$42</f>
        <v>0</v>
      </c>
      <c r="BQ30" s="1125"/>
      <c r="BR30" s="1125"/>
      <c r="BS30" s="1126"/>
      <c r="BT30" s="1124">
        <f>'生産者 (3)'!$AG$38+'生産者 (3)'!$U$42</f>
        <v>0</v>
      </c>
      <c r="BU30" s="1125"/>
      <c r="BV30" s="1125"/>
      <c r="BW30" s="1126"/>
    </row>
    <row r="31" spans="2:75" ht="25.5" customHeight="1" x14ac:dyDescent="0.4">
      <c r="B31" s="332" t="s">
        <v>209</v>
      </c>
      <c r="C31" s="332"/>
      <c r="D31" s="339">
        <f>'生産者 (4)'!$AD$4</f>
        <v>0</v>
      </c>
      <c r="E31" s="340"/>
      <c r="F31" s="340"/>
      <c r="G31" s="340"/>
      <c r="H31" s="340"/>
      <c r="I31" s="340"/>
      <c r="J31" s="341"/>
      <c r="K31" s="401"/>
      <c r="L31" s="402"/>
      <c r="M31" s="403"/>
      <c r="N31" s="404"/>
      <c r="O31" s="401"/>
      <c r="P31" s="402"/>
      <c r="Q31" s="392">
        <f>'生産者 (4)'!$AR$4</f>
        <v>0</v>
      </c>
      <c r="R31" s="394"/>
      <c r="S31" s="398"/>
      <c r="T31" s="399"/>
      <c r="U31" s="367"/>
      <c r="V31" s="369"/>
      <c r="W31" s="401"/>
      <c r="X31" s="428"/>
      <c r="Y31" s="428"/>
      <c r="Z31" s="402"/>
      <c r="AA31" s="395">
        <f>'生産者 (4)'!$AS$13</f>
        <v>0</v>
      </c>
      <c r="AB31" s="396"/>
      <c r="AC31" s="397"/>
      <c r="AD31" s="395">
        <f>'生産者 (4)'!$AS$17</f>
        <v>0</v>
      </c>
      <c r="AE31" s="396"/>
      <c r="AF31" s="397"/>
      <c r="AG31" s="395">
        <f>'生産者 (4)'!$AS$19</f>
        <v>0</v>
      </c>
      <c r="AH31" s="396"/>
      <c r="AI31" s="397"/>
      <c r="AJ31" s="395">
        <f>'生産者 (4)'!$AS$22</f>
        <v>0</v>
      </c>
      <c r="AK31" s="396"/>
      <c r="AL31" s="397"/>
      <c r="AM31" s="1134">
        <f>'生産者 (4)'!$AQ$24*'生産者 (4)'!$U$24</f>
        <v>0</v>
      </c>
      <c r="AN31" s="1135"/>
      <c r="AO31" s="1136"/>
      <c r="AP31" s="1134">
        <f>'生産者 (4)'!$AQ$25*'生産者 (4)'!$U$25+'生産者 (4)'!$AQ$26*'生産者 (4)'!$U$26</f>
        <v>0</v>
      </c>
      <c r="AQ31" s="1135"/>
      <c r="AR31" s="1136"/>
      <c r="AS31" s="1134">
        <f>'生産者 (4)'!$AQ$27*'生産者 (4)'!$U$27+'生産者 (4)'!$AQ$28*'生産者 (4)'!$U$28</f>
        <v>0</v>
      </c>
      <c r="AT31" s="1135"/>
      <c r="AU31" s="1136"/>
      <c r="AV31" s="1134">
        <f>'生産者 (4)'!$AQ$30*'生産者 (4)'!$U$30+'生産者 (4)'!$AQ$31*'生産者 (4)'!$U$31</f>
        <v>0</v>
      </c>
      <c r="AW31" s="1135"/>
      <c r="AX31" s="1136"/>
      <c r="AY31" s="392">
        <f>'生産者 (4)'!$AQ$29</f>
        <v>0</v>
      </c>
      <c r="AZ31" s="393"/>
      <c r="BA31" s="394"/>
      <c r="BB31" s="1124">
        <f>'生産者 (4)'!$AV$32</f>
        <v>0</v>
      </c>
      <c r="BC31" s="1125"/>
      <c r="BD31" s="1125"/>
      <c r="BE31" s="1126"/>
      <c r="BF31" s="342">
        <f>'生産者 (4)'!$AZ$32</f>
        <v>0</v>
      </c>
      <c r="BG31" s="390"/>
      <c r="BH31" s="390"/>
      <c r="BI31" s="391"/>
      <c r="BJ31" s="1134">
        <f>'生産者 (4)'!$V$38</f>
        <v>0</v>
      </c>
      <c r="BK31" s="1135"/>
      <c r="BL31" s="1136"/>
      <c r="BM31" s="392">
        <f>'生産者 (4)'!$K$42</f>
        <v>0</v>
      </c>
      <c r="BN31" s="393"/>
      <c r="BO31" s="394"/>
      <c r="BP31" s="1124">
        <f>'生産者 (4)'!$AC$38+'生産者 (4)'!$Q$42</f>
        <v>0</v>
      </c>
      <c r="BQ31" s="1125"/>
      <c r="BR31" s="1125"/>
      <c r="BS31" s="1126"/>
      <c r="BT31" s="1124">
        <f>'生産者 (4)'!$AG$38+'生産者 (4)'!$U$42</f>
        <v>0</v>
      </c>
      <c r="BU31" s="1125"/>
      <c r="BV31" s="1125"/>
      <c r="BW31" s="1126"/>
    </row>
    <row r="32" spans="2:75" ht="25.5" customHeight="1" x14ac:dyDescent="0.4">
      <c r="B32" s="332" t="s">
        <v>170</v>
      </c>
      <c r="C32" s="332"/>
      <c r="D32" s="339">
        <f>'生産者 (5)'!$AD$4</f>
        <v>0</v>
      </c>
      <c r="E32" s="340"/>
      <c r="F32" s="340"/>
      <c r="G32" s="340"/>
      <c r="H32" s="340"/>
      <c r="I32" s="340"/>
      <c r="J32" s="341"/>
      <c r="K32" s="401"/>
      <c r="L32" s="402"/>
      <c r="M32" s="403"/>
      <c r="N32" s="404"/>
      <c r="O32" s="401"/>
      <c r="P32" s="402"/>
      <c r="Q32" s="392">
        <f>'生産者 (5)'!$AR$4</f>
        <v>0</v>
      </c>
      <c r="R32" s="394"/>
      <c r="S32" s="398"/>
      <c r="T32" s="399"/>
      <c r="U32" s="367"/>
      <c r="V32" s="369"/>
      <c r="W32" s="401"/>
      <c r="X32" s="428"/>
      <c r="Y32" s="428"/>
      <c r="Z32" s="402"/>
      <c r="AA32" s="395">
        <f>'生産者 (5)'!$AS$13</f>
        <v>0</v>
      </c>
      <c r="AB32" s="396"/>
      <c r="AC32" s="397"/>
      <c r="AD32" s="395">
        <f>'生産者 (5)'!$AS$17</f>
        <v>0</v>
      </c>
      <c r="AE32" s="396"/>
      <c r="AF32" s="397"/>
      <c r="AG32" s="395">
        <f>'生産者 (5)'!$AS$19</f>
        <v>0</v>
      </c>
      <c r="AH32" s="396"/>
      <c r="AI32" s="397"/>
      <c r="AJ32" s="395">
        <f>'生産者 (5)'!$AS$22</f>
        <v>0</v>
      </c>
      <c r="AK32" s="396"/>
      <c r="AL32" s="397"/>
      <c r="AM32" s="1134">
        <f>'生産者 (5)'!$AQ$24*'生産者 (5)'!$U$24</f>
        <v>0</v>
      </c>
      <c r="AN32" s="1135"/>
      <c r="AO32" s="1136"/>
      <c r="AP32" s="1134">
        <f>'生産者 (5)'!$AQ$25*'生産者 (5)'!$U$25+'生産者 (5)'!$AQ$26*'生産者 (5)'!$U$26</f>
        <v>0</v>
      </c>
      <c r="AQ32" s="1135"/>
      <c r="AR32" s="1136"/>
      <c r="AS32" s="1134">
        <f>'生産者 (5)'!$AQ$27*'生産者 (5)'!$U$27+'生産者 (5)'!$AQ$28*'生産者 (5)'!$U$28</f>
        <v>0</v>
      </c>
      <c r="AT32" s="1135"/>
      <c r="AU32" s="1136"/>
      <c r="AV32" s="1134">
        <f>'生産者 (5)'!$AQ$30*'生産者 (5)'!$U$30+'生産者 (5)'!$AQ$31*'生産者 (5)'!$U$31</f>
        <v>0</v>
      </c>
      <c r="AW32" s="1135"/>
      <c r="AX32" s="1136"/>
      <c r="AY32" s="392">
        <f>'生産者 (5)'!$AQ$29</f>
        <v>0</v>
      </c>
      <c r="AZ32" s="393"/>
      <c r="BA32" s="394"/>
      <c r="BB32" s="1124">
        <f>'生産者 (5)'!$AV$32</f>
        <v>0</v>
      </c>
      <c r="BC32" s="1125"/>
      <c r="BD32" s="1125"/>
      <c r="BE32" s="1126"/>
      <c r="BF32" s="342">
        <f>'生産者 (5)'!$AZ$32</f>
        <v>0</v>
      </c>
      <c r="BG32" s="390"/>
      <c r="BH32" s="390"/>
      <c r="BI32" s="391"/>
      <c r="BJ32" s="1134">
        <f>'生産者 (5)'!$V$38</f>
        <v>0</v>
      </c>
      <c r="BK32" s="1135"/>
      <c r="BL32" s="1136"/>
      <c r="BM32" s="392">
        <f>'生産者 (5)'!$K$42</f>
        <v>0</v>
      </c>
      <c r="BN32" s="393"/>
      <c r="BO32" s="394"/>
      <c r="BP32" s="1124">
        <f>'生産者 (5)'!$AC$38+'生産者 (5)'!$Q$42</f>
        <v>0</v>
      </c>
      <c r="BQ32" s="1125"/>
      <c r="BR32" s="1125"/>
      <c r="BS32" s="1126"/>
      <c r="BT32" s="1124">
        <f>'生産者 (5)'!$AG$38+'生産者 (5)'!$U$42</f>
        <v>0</v>
      </c>
      <c r="BU32" s="1125"/>
      <c r="BV32" s="1125"/>
      <c r="BW32" s="1126"/>
    </row>
    <row r="33" spans="2:75" ht="25.5" customHeight="1" x14ac:dyDescent="0.4">
      <c r="B33" s="332" t="s">
        <v>171</v>
      </c>
      <c r="C33" s="332"/>
      <c r="D33" s="339">
        <f>'生産者 (6)'!$AD$4</f>
        <v>0</v>
      </c>
      <c r="E33" s="340"/>
      <c r="F33" s="340"/>
      <c r="G33" s="340"/>
      <c r="H33" s="340"/>
      <c r="I33" s="340"/>
      <c r="J33" s="341"/>
      <c r="K33" s="401"/>
      <c r="L33" s="402"/>
      <c r="M33" s="403"/>
      <c r="N33" s="404"/>
      <c r="O33" s="401"/>
      <c r="P33" s="402"/>
      <c r="Q33" s="392">
        <f>'生産者 (6)'!$AR$4</f>
        <v>0</v>
      </c>
      <c r="R33" s="394"/>
      <c r="S33" s="398"/>
      <c r="T33" s="399"/>
      <c r="U33" s="367"/>
      <c r="V33" s="369"/>
      <c r="W33" s="401"/>
      <c r="X33" s="428"/>
      <c r="Y33" s="428"/>
      <c r="Z33" s="402"/>
      <c r="AA33" s="395">
        <f>'生産者 (6)'!$AS$13</f>
        <v>0</v>
      </c>
      <c r="AB33" s="396"/>
      <c r="AC33" s="397"/>
      <c r="AD33" s="395">
        <f>'生産者 (6)'!$AS$17</f>
        <v>0</v>
      </c>
      <c r="AE33" s="396"/>
      <c r="AF33" s="397"/>
      <c r="AG33" s="395">
        <f>'生産者 (6)'!$AS$19</f>
        <v>0</v>
      </c>
      <c r="AH33" s="396"/>
      <c r="AI33" s="397"/>
      <c r="AJ33" s="395">
        <f>'生産者 (6)'!$AS$22</f>
        <v>0</v>
      </c>
      <c r="AK33" s="396"/>
      <c r="AL33" s="397"/>
      <c r="AM33" s="1134">
        <f>'生産者 (6)'!$AQ$24*'生産者 (6)'!$U$24</f>
        <v>0</v>
      </c>
      <c r="AN33" s="1135"/>
      <c r="AO33" s="1136"/>
      <c r="AP33" s="1134">
        <f>'生産者 (6)'!$AQ$25*'生産者 (6)'!$U$25+'生産者 (6)'!$AQ$26*'生産者 (6)'!$U$26</f>
        <v>0</v>
      </c>
      <c r="AQ33" s="1135"/>
      <c r="AR33" s="1136"/>
      <c r="AS33" s="1134">
        <f>'生産者 (6)'!$AQ$27*'生産者 (6)'!$U$27+'生産者 (6)'!$AQ$28*'生産者 (6)'!$U$28</f>
        <v>0</v>
      </c>
      <c r="AT33" s="1135"/>
      <c r="AU33" s="1136"/>
      <c r="AV33" s="1134">
        <f>'生産者 (6)'!$AQ$30*'生産者 (6)'!$U$30+'生産者 (6)'!$AQ$31*'生産者 (6)'!$U$31</f>
        <v>0</v>
      </c>
      <c r="AW33" s="1135"/>
      <c r="AX33" s="1136"/>
      <c r="AY33" s="392">
        <f>'生産者 (6)'!$AQ$29</f>
        <v>0</v>
      </c>
      <c r="AZ33" s="393"/>
      <c r="BA33" s="394"/>
      <c r="BB33" s="1124">
        <f>'生産者 (6)'!$AV$32</f>
        <v>0</v>
      </c>
      <c r="BC33" s="1125"/>
      <c r="BD33" s="1125"/>
      <c r="BE33" s="1126"/>
      <c r="BF33" s="342">
        <f>'生産者 (6)'!$AZ$32</f>
        <v>0</v>
      </c>
      <c r="BG33" s="390"/>
      <c r="BH33" s="390"/>
      <c r="BI33" s="391"/>
      <c r="BJ33" s="1134">
        <f>'生産者 (6)'!$V$38</f>
        <v>0</v>
      </c>
      <c r="BK33" s="1135"/>
      <c r="BL33" s="1136"/>
      <c r="BM33" s="392">
        <f>'生産者 (6)'!$K$42</f>
        <v>0</v>
      </c>
      <c r="BN33" s="393"/>
      <c r="BO33" s="394"/>
      <c r="BP33" s="1124">
        <f>'生産者 (6)'!$AC$38+'生産者 (6)'!$Q$42</f>
        <v>0</v>
      </c>
      <c r="BQ33" s="1125"/>
      <c r="BR33" s="1125"/>
      <c r="BS33" s="1126"/>
      <c r="BT33" s="1124">
        <f>'生産者 (6)'!$AG$38+'生産者 (6)'!$U$42</f>
        <v>0</v>
      </c>
      <c r="BU33" s="1125"/>
      <c r="BV33" s="1125"/>
      <c r="BW33" s="1126"/>
    </row>
    <row r="34" spans="2:75" ht="25.5" customHeight="1" x14ac:dyDescent="0.4">
      <c r="B34" s="345" t="s">
        <v>210</v>
      </c>
      <c r="C34" s="332"/>
      <c r="D34" s="339">
        <f>'生産者 (7)'!$AD$4</f>
        <v>0</v>
      </c>
      <c r="E34" s="340"/>
      <c r="F34" s="340"/>
      <c r="G34" s="340"/>
      <c r="H34" s="340"/>
      <c r="I34" s="340"/>
      <c r="J34" s="341"/>
      <c r="K34" s="401"/>
      <c r="L34" s="402"/>
      <c r="M34" s="403"/>
      <c r="N34" s="404"/>
      <c r="O34" s="401"/>
      <c r="P34" s="402"/>
      <c r="Q34" s="392">
        <f>'生産者 (7)'!$AR$4</f>
        <v>0</v>
      </c>
      <c r="R34" s="394"/>
      <c r="S34" s="398"/>
      <c r="T34" s="399"/>
      <c r="U34" s="367"/>
      <c r="V34" s="369"/>
      <c r="W34" s="401"/>
      <c r="X34" s="428"/>
      <c r="Y34" s="428"/>
      <c r="Z34" s="402"/>
      <c r="AA34" s="395">
        <f>'生産者 (7)'!$AS$13</f>
        <v>0</v>
      </c>
      <c r="AB34" s="396"/>
      <c r="AC34" s="397"/>
      <c r="AD34" s="395">
        <f>'生産者 (7)'!$AS$17</f>
        <v>0</v>
      </c>
      <c r="AE34" s="396"/>
      <c r="AF34" s="397"/>
      <c r="AG34" s="395">
        <f>'生産者 (7)'!$AS$19</f>
        <v>0</v>
      </c>
      <c r="AH34" s="396"/>
      <c r="AI34" s="397"/>
      <c r="AJ34" s="395">
        <f>'生産者 (7)'!$AS$22</f>
        <v>0</v>
      </c>
      <c r="AK34" s="396"/>
      <c r="AL34" s="397"/>
      <c r="AM34" s="1134">
        <f>'生産者 (7)'!$AQ$24*'生産者 (7)'!$U$24</f>
        <v>0</v>
      </c>
      <c r="AN34" s="1135"/>
      <c r="AO34" s="1136"/>
      <c r="AP34" s="1134">
        <f>'生産者 (7)'!$AQ$25*'生産者 (7)'!$U$25+'生産者 (7)'!$AQ$26*'生産者 (7)'!$U$26</f>
        <v>0</v>
      </c>
      <c r="AQ34" s="1135"/>
      <c r="AR34" s="1136"/>
      <c r="AS34" s="1134">
        <f>'生産者 (7)'!$AQ$27*'生産者 (7)'!$U$27+'生産者 (7)'!$AQ$28*'生産者 (7)'!$U$28</f>
        <v>0</v>
      </c>
      <c r="AT34" s="1135"/>
      <c r="AU34" s="1136"/>
      <c r="AV34" s="1134">
        <f>'生産者 (7)'!$AQ$30*'生産者 (7)'!$U$30+'生産者 (7)'!$AQ$31*'生産者 (7)'!$U$31</f>
        <v>0</v>
      </c>
      <c r="AW34" s="1135"/>
      <c r="AX34" s="1136"/>
      <c r="AY34" s="392">
        <f>'生産者 (7)'!$AQ$29</f>
        <v>0</v>
      </c>
      <c r="AZ34" s="393"/>
      <c r="BA34" s="394"/>
      <c r="BB34" s="1124">
        <f>'生産者 (7)'!$AV$32</f>
        <v>0</v>
      </c>
      <c r="BC34" s="1125"/>
      <c r="BD34" s="1125"/>
      <c r="BE34" s="1126"/>
      <c r="BF34" s="342">
        <f>'生産者 (7)'!$AZ$32</f>
        <v>0</v>
      </c>
      <c r="BG34" s="390"/>
      <c r="BH34" s="390"/>
      <c r="BI34" s="391"/>
      <c r="BJ34" s="1134">
        <f>'生産者 (7)'!$V$38</f>
        <v>0</v>
      </c>
      <c r="BK34" s="1135"/>
      <c r="BL34" s="1136"/>
      <c r="BM34" s="392">
        <f>'生産者 (7)'!$K$42</f>
        <v>0</v>
      </c>
      <c r="BN34" s="393"/>
      <c r="BO34" s="394"/>
      <c r="BP34" s="1124">
        <f>'生産者 (7)'!$AC$38+'生産者 (7)'!$Q$42</f>
        <v>0</v>
      </c>
      <c r="BQ34" s="1125"/>
      <c r="BR34" s="1125"/>
      <c r="BS34" s="1126"/>
      <c r="BT34" s="1124">
        <f>'生産者 (7)'!$AG$38+'生産者 (7)'!$U$42</f>
        <v>0</v>
      </c>
      <c r="BU34" s="1125"/>
      <c r="BV34" s="1125"/>
      <c r="BW34" s="1126"/>
    </row>
    <row r="35" spans="2:75" ht="25.5" customHeight="1" thickBot="1" x14ac:dyDescent="0.45">
      <c r="B35" s="343" t="s">
        <v>173</v>
      </c>
      <c r="C35" s="344"/>
      <c r="D35" s="335">
        <f>'生産者 (8)'!$AD$4</f>
        <v>0</v>
      </c>
      <c r="E35" s="336"/>
      <c r="F35" s="336"/>
      <c r="G35" s="336"/>
      <c r="H35" s="336"/>
      <c r="I35" s="336"/>
      <c r="J35" s="337"/>
      <c r="K35" s="386"/>
      <c r="L35" s="387"/>
      <c r="M35" s="388"/>
      <c r="N35" s="389"/>
      <c r="O35" s="386"/>
      <c r="P35" s="387"/>
      <c r="Q35" s="376">
        <f>'生産者 (8)'!$AR$4</f>
        <v>0</v>
      </c>
      <c r="R35" s="378"/>
      <c r="S35" s="382"/>
      <c r="T35" s="383"/>
      <c r="U35" s="384"/>
      <c r="V35" s="385"/>
      <c r="W35" s="386"/>
      <c r="X35" s="1140"/>
      <c r="Y35" s="1140"/>
      <c r="Z35" s="387"/>
      <c r="AA35" s="379">
        <f>'生産者 (8)'!$AS$13</f>
        <v>0</v>
      </c>
      <c r="AB35" s="380"/>
      <c r="AC35" s="381"/>
      <c r="AD35" s="379">
        <f>'生産者 (8)'!$AS$17</f>
        <v>0</v>
      </c>
      <c r="AE35" s="380"/>
      <c r="AF35" s="381"/>
      <c r="AG35" s="379">
        <f>'生産者 (8)'!$AS$19</f>
        <v>0</v>
      </c>
      <c r="AH35" s="380"/>
      <c r="AI35" s="381"/>
      <c r="AJ35" s="379">
        <f>'生産者 (8)'!$AS$22</f>
        <v>0</v>
      </c>
      <c r="AK35" s="380"/>
      <c r="AL35" s="381"/>
      <c r="AM35" s="1137">
        <f>'生産者 (8)'!$AQ$24*'生産者 (8)'!$U$24</f>
        <v>0</v>
      </c>
      <c r="AN35" s="1138"/>
      <c r="AO35" s="1139"/>
      <c r="AP35" s="1137">
        <f>'生産者 (8)'!$AQ$25*'生産者 (8)'!$U$25+'生産者 (8)'!$AQ$26*'生産者 (8)'!$U$26</f>
        <v>0</v>
      </c>
      <c r="AQ35" s="1138"/>
      <c r="AR35" s="1139"/>
      <c r="AS35" s="1137">
        <f>'生産者 (8)'!$AQ$27*'生産者 (8)'!$U$27+'生産者 (8)'!$AQ$28*'生産者 (8)'!$U$28</f>
        <v>0</v>
      </c>
      <c r="AT35" s="1138"/>
      <c r="AU35" s="1139"/>
      <c r="AV35" s="1137">
        <f>'生産者 (8)'!$AQ$30*'生産者 (8)'!$U$30+'生産者 (8)'!$AQ$31*'生産者 (8)'!$U$31</f>
        <v>0</v>
      </c>
      <c r="AW35" s="1138"/>
      <c r="AX35" s="1139"/>
      <c r="AY35" s="376">
        <f>'生産者 (8)'!$AQ$29</f>
        <v>0</v>
      </c>
      <c r="AZ35" s="377"/>
      <c r="BA35" s="378"/>
      <c r="BB35" s="1127">
        <f>'生産者 (8)'!$AV$32</f>
        <v>0</v>
      </c>
      <c r="BC35" s="1128"/>
      <c r="BD35" s="1128"/>
      <c r="BE35" s="1129"/>
      <c r="BF35" s="338">
        <f>'生産者 (8)'!$AZ$32</f>
        <v>0</v>
      </c>
      <c r="BG35" s="374"/>
      <c r="BH35" s="374"/>
      <c r="BI35" s="375"/>
      <c r="BJ35" s="1137">
        <f>'生産者 (8)'!$V$38</f>
        <v>0</v>
      </c>
      <c r="BK35" s="1138"/>
      <c r="BL35" s="1139"/>
      <c r="BM35" s="376">
        <f>'生産者 (8)'!$K$42</f>
        <v>0</v>
      </c>
      <c r="BN35" s="377"/>
      <c r="BO35" s="378"/>
      <c r="BP35" s="1127">
        <f>'生産者 (8)'!$AC$38+'生産者 (8)'!$Q$42</f>
        <v>0</v>
      </c>
      <c r="BQ35" s="1128"/>
      <c r="BR35" s="1128"/>
      <c r="BS35" s="1129"/>
      <c r="BT35" s="1127">
        <f>'生産者 (8)'!$AG$38+'生産者 (8)'!$U$42</f>
        <v>0</v>
      </c>
      <c r="BU35" s="1128"/>
      <c r="BV35" s="1128"/>
      <c r="BW35" s="1129"/>
    </row>
    <row r="36" spans="2:75" ht="25.5" customHeight="1" x14ac:dyDescent="0.4">
      <c r="B36" s="334" t="s">
        <v>32</v>
      </c>
      <c r="C36" s="334"/>
      <c r="D36" s="334"/>
      <c r="E36" s="334"/>
      <c r="F36" s="334"/>
      <c r="G36" s="334"/>
      <c r="H36" s="334"/>
      <c r="I36" s="334"/>
      <c r="J36" s="334"/>
      <c r="K36" s="373">
        <f>SUM(K28:L35)</f>
        <v>0</v>
      </c>
      <c r="L36" s="373"/>
      <c r="M36" s="373">
        <f>SUM(M28:N35)</f>
        <v>0</v>
      </c>
      <c r="N36" s="373"/>
      <c r="O36" s="363">
        <f t="shared" ref="O36" si="0">SUM(O28:P35)</f>
        <v>0</v>
      </c>
      <c r="P36" s="364"/>
      <c r="Q36" s="363">
        <f t="shared" ref="Q36" si="1">SUM(Q28:R35)</f>
        <v>0</v>
      </c>
      <c r="R36" s="364"/>
      <c r="S36" s="363">
        <f t="shared" ref="S36" si="2">SUM(S28:T35)</f>
        <v>0</v>
      </c>
      <c r="T36" s="364"/>
      <c r="U36" s="363">
        <f t="shared" ref="U36:Y36" si="3">SUM(U28:V35)</f>
        <v>0</v>
      </c>
      <c r="V36" s="364"/>
      <c r="W36" s="373">
        <f t="shared" si="3"/>
        <v>0</v>
      </c>
      <c r="X36" s="373"/>
      <c r="Y36" s="373">
        <f t="shared" si="3"/>
        <v>0</v>
      </c>
      <c r="Z36" s="373"/>
      <c r="AA36" s="365">
        <f>SUM(AA28:AC35)</f>
        <v>0</v>
      </c>
      <c r="AB36" s="366"/>
      <c r="AC36" s="366"/>
      <c r="AD36" s="365">
        <f t="shared" ref="AD36" si="4">SUM(AD28:AF35)</f>
        <v>0</v>
      </c>
      <c r="AE36" s="366"/>
      <c r="AF36" s="366"/>
      <c r="AG36" s="365">
        <f t="shared" ref="AG36" si="5">SUM(AG28:AI35)</f>
        <v>0</v>
      </c>
      <c r="AH36" s="366"/>
      <c r="AI36" s="366"/>
      <c r="AJ36" s="365">
        <f>SUM(AJ28:AL35)</f>
        <v>0</v>
      </c>
      <c r="AK36" s="366"/>
      <c r="AL36" s="366"/>
      <c r="AM36" s="365">
        <f t="shared" ref="AM36" si="6">SUM(AM28:AO35)</f>
        <v>0</v>
      </c>
      <c r="AN36" s="366"/>
      <c r="AO36" s="366"/>
      <c r="AP36" s="365">
        <f t="shared" ref="AP36" si="7">SUM(AP28:AR35)</f>
        <v>0</v>
      </c>
      <c r="AQ36" s="366"/>
      <c r="AR36" s="366"/>
      <c r="AS36" s="365">
        <f t="shared" ref="AS36" si="8">SUM(AS28:AU35)</f>
        <v>0</v>
      </c>
      <c r="AT36" s="366"/>
      <c r="AU36" s="366"/>
      <c r="AV36" s="365">
        <f t="shared" ref="AV36" si="9">SUM(AV28:AX35)</f>
        <v>0</v>
      </c>
      <c r="AW36" s="366"/>
      <c r="AX36" s="366"/>
      <c r="AY36" s="365">
        <f t="shared" ref="AY36" si="10">SUM(AY28:BA35)</f>
        <v>0</v>
      </c>
      <c r="AZ36" s="366"/>
      <c r="BA36" s="366"/>
      <c r="BB36" s="324">
        <f>SUM(BB28:BE35)</f>
        <v>0</v>
      </c>
      <c r="BC36" s="322"/>
      <c r="BD36" s="322"/>
      <c r="BE36" s="323"/>
      <c r="BF36" s="324">
        <f>SUM(BF28:BI35)</f>
        <v>0</v>
      </c>
      <c r="BG36" s="322"/>
      <c r="BH36" s="322"/>
      <c r="BI36" s="323"/>
      <c r="BJ36" s="365">
        <f t="shared" ref="BJ36" si="11">SUM(BJ28:BL35)</f>
        <v>0</v>
      </c>
      <c r="BK36" s="366"/>
      <c r="BL36" s="366"/>
      <c r="BM36" s="365">
        <f t="shared" ref="BM36" si="12">SUM(BM28:BO35)</f>
        <v>0</v>
      </c>
      <c r="BN36" s="366"/>
      <c r="BO36" s="366"/>
      <c r="BP36" s="324">
        <f t="shared" ref="BP36" si="13">SUM(BP28:BS35)</f>
        <v>0</v>
      </c>
      <c r="BQ36" s="322"/>
      <c r="BR36" s="322"/>
      <c r="BS36" s="323"/>
      <c r="BT36" s="324">
        <f>SUM(BT28:BW35)</f>
        <v>0</v>
      </c>
      <c r="BU36" s="322"/>
      <c r="BV36" s="322"/>
      <c r="BW36" s="323"/>
    </row>
    <row r="37" spans="2:75" ht="16.5" customHeight="1" x14ac:dyDescent="0.4">
      <c r="B37" s="175" t="s">
        <v>211</v>
      </c>
    </row>
    <row r="38" spans="2:75" ht="16.5" customHeight="1" x14ac:dyDescent="0.4">
      <c r="B38" s="175" t="s">
        <v>212</v>
      </c>
    </row>
    <row r="39" spans="2:75" ht="16.5" customHeight="1" x14ac:dyDescent="0.4">
      <c r="B39" s="175" t="s">
        <v>213</v>
      </c>
    </row>
    <row r="40" spans="2:75" ht="16.5" customHeight="1" x14ac:dyDescent="0.4">
      <c r="B40" s="175" t="s">
        <v>214</v>
      </c>
    </row>
    <row r="41" spans="2:75" ht="16.5" customHeight="1" x14ac:dyDescent="0.4">
      <c r="B41" s="175" t="s">
        <v>215</v>
      </c>
    </row>
    <row r="42" spans="2:75" ht="16.5" customHeight="1" x14ac:dyDescent="0.4">
      <c r="B42" s="175" t="s">
        <v>216</v>
      </c>
    </row>
    <row r="43" spans="2:75" ht="16.5" customHeight="1" x14ac:dyDescent="0.4">
      <c r="B43" s="175" t="s">
        <v>217</v>
      </c>
    </row>
    <row r="44" spans="2:75" ht="16.5" customHeight="1" x14ac:dyDescent="0.4">
      <c r="B44" s="175" t="s">
        <v>175</v>
      </c>
    </row>
    <row r="45" spans="2:75" ht="16.5" customHeight="1" x14ac:dyDescent="0.4"/>
    <row r="46" spans="2:75" ht="16.5" customHeight="1" x14ac:dyDescent="0.4"/>
    <row r="47" spans="2:75" ht="25.5" customHeight="1" x14ac:dyDescent="0.4">
      <c r="B47" s="332" t="s">
        <v>161</v>
      </c>
      <c r="C47" s="332"/>
      <c r="D47" s="332" t="s">
        <v>177</v>
      </c>
      <c r="E47" s="332"/>
      <c r="F47" s="332"/>
      <c r="G47" s="332"/>
      <c r="H47" s="332"/>
      <c r="I47" s="332"/>
      <c r="J47" s="332"/>
      <c r="K47" s="367" t="s">
        <v>218</v>
      </c>
      <c r="L47" s="368"/>
      <c r="M47" s="368"/>
      <c r="N47" s="368"/>
      <c r="O47" s="368"/>
      <c r="P47" s="368"/>
      <c r="Q47" s="368"/>
      <c r="R47" s="368"/>
      <c r="S47" s="368"/>
      <c r="T47" s="368"/>
      <c r="U47" s="368"/>
      <c r="V47" s="368"/>
      <c r="W47" s="368"/>
      <c r="X47" s="368"/>
      <c r="Y47" s="368"/>
      <c r="Z47" s="368"/>
      <c r="AA47" s="368"/>
      <c r="AB47" s="368"/>
      <c r="AC47" s="368"/>
      <c r="AD47" s="368"/>
      <c r="AE47" s="368"/>
      <c r="AF47" s="368"/>
      <c r="AG47" s="369"/>
      <c r="AH47" s="357" t="s">
        <v>219</v>
      </c>
      <c r="AI47" s="358"/>
      <c r="AJ47" s="358"/>
      <c r="AK47" s="358"/>
      <c r="AL47" s="358"/>
      <c r="AM47" s="359"/>
      <c r="AN47" s="357" t="s">
        <v>220</v>
      </c>
      <c r="AO47" s="358"/>
      <c r="AP47" s="358"/>
      <c r="AQ47" s="358"/>
      <c r="AR47" s="358"/>
      <c r="AS47" s="359"/>
    </row>
    <row r="48" spans="2:75" ht="30.75" customHeight="1" x14ac:dyDescent="0.4">
      <c r="B48" s="332"/>
      <c r="C48" s="332"/>
      <c r="D48" s="332"/>
      <c r="E48" s="332"/>
      <c r="F48" s="332"/>
      <c r="G48" s="332"/>
      <c r="H48" s="332"/>
      <c r="I48" s="332"/>
      <c r="J48" s="332"/>
      <c r="K48" s="351" t="s">
        <v>221</v>
      </c>
      <c r="L48" s="352"/>
      <c r="M48" s="352"/>
      <c r="N48" s="352"/>
      <c r="O48" s="352"/>
      <c r="P48" s="352"/>
      <c r="Q48" s="352"/>
      <c r="R48" s="352"/>
      <c r="S48" s="352"/>
      <c r="T48" s="352"/>
      <c r="U48" s="352"/>
      <c r="V48" s="352"/>
      <c r="W48" s="352"/>
      <c r="X48" s="352"/>
      <c r="Y48" s="353"/>
      <c r="Z48" s="354" t="s">
        <v>187</v>
      </c>
      <c r="AA48" s="355"/>
      <c r="AB48" s="355"/>
      <c r="AC48" s="356"/>
      <c r="AD48" s="354" t="s">
        <v>222</v>
      </c>
      <c r="AE48" s="355"/>
      <c r="AF48" s="355"/>
      <c r="AG48" s="356"/>
      <c r="AH48" s="354"/>
      <c r="AI48" s="355"/>
      <c r="AJ48" s="355"/>
      <c r="AK48" s="355"/>
      <c r="AL48" s="355"/>
      <c r="AM48" s="356"/>
      <c r="AN48" s="354"/>
      <c r="AO48" s="355"/>
      <c r="AP48" s="355"/>
      <c r="AQ48" s="355"/>
      <c r="AR48" s="355"/>
      <c r="AS48" s="356"/>
    </row>
    <row r="49" spans="2:47" ht="55.5" customHeight="1" thickBot="1" x14ac:dyDescent="0.45">
      <c r="B49" s="332"/>
      <c r="C49" s="332"/>
      <c r="D49" s="332"/>
      <c r="E49" s="332"/>
      <c r="F49" s="332"/>
      <c r="G49" s="332"/>
      <c r="H49" s="332"/>
      <c r="I49" s="332"/>
      <c r="J49" s="332"/>
      <c r="K49" s="357" t="s">
        <v>223</v>
      </c>
      <c r="L49" s="358"/>
      <c r="M49" s="359"/>
      <c r="N49" s="360" t="s">
        <v>224</v>
      </c>
      <c r="O49" s="361"/>
      <c r="P49" s="362"/>
      <c r="Q49" s="360" t="s">
        <v>225</v>
      </c>
      <c r="R49" s="361"/>
      <c r="S49" s="362"/>
      <c r="T49" s="360" t="s">
        <v>253</v>
      </c>
      <c r="U49" s="361"/>
      <c r="V49" s="362"/>
      <c r="W49" s="360" t="s">
        <v>254</v>
      </c>
      <c r="X49" s="361"/>
      <c r="Y49" s="362"/>
      <c r="Z49" s="354"/>
      <c r="AA49" s="355"/>
      <c r="AB49" s="355"/>
      <c r="AC49" s="356"/>
      <c r="AD49" s="354"/>
      <c r="AE49" s="355"/>
      <c r="AF49" s="355"/>
      <c r="AG49" s="356"/>
      <c r="AH49" s="370"/>
      <c r="AI49" s="371"/>
      <c r="AJ49" s="371"/>
      <c r="AK49" s="371"/>
      <c r="AL49" s="371"/>
      <c r="AM49" s="372"/>
      <c r="AN49" s="370"/>
      <c r="AO49" s="371"/>
      <c r="AP49" s="371"/>
      <c r="AQ49" s="371"/>
      <c r="AR49" s="371"/>
      <c r="AS49" s="372"/>
    </row>
    <row r="50" spans="2:47" ht="25.5" customHeight="1" thickTop="1" x14ac:dyDescent="0.4">
      <c r="B50" s="315" t="s">
        <v>206</v>
      </c>
      <c r="C50" s="315"/>
      <c r="D50" s="350">
        <f>'生産者 (1)'!$AD$4</f>
        <v>0</v>
      </c>
      <c r="E50" s="350"/>
      <c r="F50" s="350"/>
      <c r="G50" s="350"/>
      <c r="H50" s="350"/>
      <c r="I50" s="350"/>
      <c r="J50" s="350"/>
      <c r="K50" s="346">
        <f>'生産者 (1)'!$S$47</f>
        <v>0</v>
      </c>
      <c r="L50" s="347"/>
      <c r="M50" s="348"/>
      <c r="N50" s="346">
        <f>'生産者 (1)'!$S$48</f>
        <v>0</v>
      </c>
      <c r="O50" s="347"/>
      <c r="P50" s="348"/>
      <c r="Q50" s="346">
        <f>'生産者 (1)'!$S$49</f>
        <v>0</v>
      </c>
      <c r="R50" s="347"/>
      <c r="S50" s="348"/>
      <c r="T50" s="346">
        <f>'生産者 (1)'!$S$50</f>
        <v>0</v>
      </c>
      <c r="U50" s="347"/>
      <c r="V50" s="348"/>
      <c r="W50" s="346">
        <f>'生産者 (1)'!$S$54</f>
        <v>0</v>
      </c>
      <c r="X50" s="347"/>
      <c r="Y50" s="348"/>
      <c r="Z50" s="1121">
        <f>'生産者 (1)'!$AC$56</f>
        <v>0</v>
      </c>
      <c r="AA50" s="1122"/>
      <c r="AB50" s="1122"/>
      <c r="AC50" s="1123"/>
      <c r="AD50" s="1121">
        <f>'生産者 (1)'!$AG$56</f>
        <v>0</v>
      </c>
      <c r="AE50" s="1122"/>
      <c r="AF50" s="1122"/>
      <c r="AG50" s="1123"/>
      <c r="AH50" s="349">
        <f>'生産者 (1)'!$AA$62</f>
        <v>0</v>
      </c>
      <c r="AI50" s="347"/>
      <c r="AJ50" s="347"/>
      <c r="AK50" s="347"/>
      <c r="AL50" s="347"/>
      <c r="AM50" s="348"/>
      <c r="AN50" s="349">
        <f>'生産者 (1)'!$AA$63</f>
        <v>0</v>
      </c>
      <c r="AO50" s="347"/>
      <c r="AP50" s="347"/>
      <c r="AQ50" s="347"/>
      <c r="AR50" s="347"/>
      <c r="AS50" s="348"/>
    </row>
    <row r="51" spans="2:47" ht="25.5" customHeight="1" x14ac:dyDescent="0.4">
      <c r="B51" s="332" t="s">
        <v>207</v>
      </c>
      <c r="C51" s="332"/>
      <c r="D51" s="339">
        <f>'生産者 (2)'!$AD$4</f>
        <v>0</v>
      </c>
      <c r="E51" s="340"/>
      <c r="F51" s="340"/>
      <c r="G51" s="340"/>
      <c r="H51" s="340"/>
      <c r="I51" s="340"/>
      <c r="J51" s="341"/>
      <c r="K51" s="339">
        <f>'生産者 (2)'!$S$47</f>
        <v>0</v>
      </c>
      <c r="L51" s="340"/>
      <c r="M51" s="341"/>
      <c r="N51" s="339">
        <f>'生産者 (2)'!$S$48</f>
        <v>0</v>
      </c>
      <c r="O51" s="340"/>
      <c r="P51" s="341"/>
      <c r="Q51" s="339">
        <f>'生産者 (2)'!$S$49</f>
        <v>0</v>
      </c>
      <c r="R51" s="340"/>
      <c r="S51" s="341"/>
      <c r="T51" s="339">
        <f>'生産者 (2)'!$S$50</f>
        <v>0</v>
      </c>
      <c r="U51" s="340"/>
      <c r="V51" s="341"/>
      <c r="W51" s="339">
        <f>'生産者 (2)'!$S$54</f>
        <v>0</v>
      </c>
      <c r="X51" s="340"/>
      <c r="Y51" s="341"/>
      <c r="Z51" s="1124">
        <f>'生産者 (2)'!$AC$56</f>
        <v>0</v>
      </c>
      <c r="AA51" s="1125"/>
      <c r="AB51" s="1125"/>
      <c r="AC51" s="1126"/>
      <c r="AD51" s="1124">
        <f>'生産者 (2)'!$AG$56</f>
        <v>0</v>
      </c>
      <c r="AE51" s="1125"/>
      <c r="AF51" s="1125"/>
      <c r="AG51" s="1126"/>
      <c r="AH51" s="342">
        <f>'生産者 (2)'!$AA$62</f>
        <v>0</v>
      </c>
      <c r="AI51" s="340"/>
      <c r="AJ51" s="340"/>
      <c r="AK51" s="340"/>
      <c r="AL51" s="340"/>
      <c r="AM51" s="341"/>
      <c r="AN51" s="342">
        <f>'生産者 (2)'!$AA$63</f>
        <v>0</v>
      </c>
      <c r="AO51" s="340"/>
      <c r="AP51" s="340"/>
      <c r="AQ51" s="340"/>
      <c r="AR51" s="340"/>
      <c r="AS51" s="341"/>
    </row>
    <row r="52" spans="2:47" ht="25.5" customHeight="1" x14ac:dyDescent="0.4">
      <c r="B52" s="332" t="s">
        <v>208</v>
      </c>
      <c r="C52" s="332"/>
      <c r="D52" s="339">
        <f>'生産者 (3)'!$AD$4</f>
        <v>0</v>
      </c>
      <c r="E52" s="340"/>
      <c r="F52" s="340"/>
      <c r="G52" s="340"/>
      <c r="H52" s="340"/>
      <c r="I52" s="340"/>
      <c r="J52" s="341"/>
      <c r="K52" s="339">
        <f>'生産者 (3)'!$S$47</f>
        <v>0</v>
      </c>
      <c r="L52" s="340"/>
      <c r="M52" s="341"/>
      <c r="N52" s="339">
        <f>'生産者 (3)'!$S$48</f>
        <v>0</v>
      </c>
      <c r="O52" s="340"/>
      <c r="P52" s="341"/>
      <c r="Q52" s="339">
        <f>'生産者 (3)'!$S$49</f>
        <v>0</v>
      </c>
      <c r="R52" s="340"/>
      <c r="S52" s="341"/>
      <c r="T52" s="339">
        <f>'生産者 (3)'!$S$50</f>
        <v>0</v>
      </c>
      <c r="U52" s="340"/>
      <c r="V52" s="341"/>
      <c r="W52" s="339">
        <f>'生産者 (3)'!$S$54</f>
        <v>0</v>
      </c>
      <c r="X52" s="340"/>
      <c r="Y52" s="341"/>
      <c r="Z52" s="1124">
        <f>'生産者 (3)'!$AC$56</f>
        <v>0</v>
      </c>
      <c r="AA52" s="1125"/>
      <c r="AB52" s="1125"/>
      <c r="AC52" s="1126"/>
      <c r="AD52" s="1124">
        <f>'生産者 (3)'!$AG$56</f>
        <v>0</v>
      </c>
      <c r="AE52" s="1125"/>
      <c r="AF52" s="1125"/>
      <c r="AG52" s="1126"/>
      <c r="AH52" s="342">
        <f>'生産者 (3)'!$AA$62</f>
        <v>0</v>
      </c>
      <c r="AI52" s="340"/>
      <c r="AJ52" s="340"/>
      <c r="AK52" s="340"/>
      <c r="AL52" s="340"/>
      <c r="AM52" s="341"/>
      <c r="AN52" s="342">
        <f>'生産者 (3)'!$AA$63</f>
        <v>0</v>
      </c>
      <c r="AO52" s="340"/>
      <c r="AP52" s="340"/>
      <c r="AQ52" s="340"/>
      <c r="AR52" s="340"/>
      <c r="AS52" s="341"/>
    </row>
    <row r="53" spans="2:47" ht="25.5" customHeight="1" x14ac:dyDescent="0.4">
      <c r="B53" s="332" t="s">
        <v>209</v>
      </c>
      <c r="C53" s="332"/>
      <c r="D53" s="339">
        <f>'生産者 (4)'!$AD$4</f>
        <v>0</v>
      </c>
      <c r="E53" s="340"/>
      <c r="F53" s="340"/>
      <c r="G53" s="340"/>
      <c r="H53" s="340"/>
      <c r="I53" s="340"/>
      <c r="J53" s="341"/>
      <c r="K53" s="339">
        <f>'生産者 (4)'!$S$47</f>
        <v>0</v>
      </c>
      <c r="L53" s="340"/>
      <c r="M53" s="341"/>
      <c r="N53" s="339">
        <f>'生産者 (4)'!$S$48</f>
        <v>0</v>
      </c>
      <c r="O53" s="340"/>
      <c r="P53" s="341"/>
      <c r="Q53" s="339">
        <f>'生産者 (4)'!$S$49</f>
        <v>0</v>
      </c>
      <c r="R53" s="340"/>
      <c r="S53" s="341"/>
      <c r="T53" s="339">
        <f>'生産者 (4)'!$S$50</f>
        <v>0</v>
      </c>
      <c r="U53" s="340"/>
      <c r="V53" s="341"/>
      <c r="W53" s="339">
        <f>'生産者 (4)'!$S$54</f>
        <v>0</v>
      </c>
      <c r="X53" s="340"/>
      <c r="Y53" s="341"/>
      <c r="Z53" s="1124">
        <f>'生産者 (4)'!$AC$56</f>
        <v>0</v>
      </c>
      <c r="AA53" s="1125"/>
      <c r="AB53" s="1125"/>
      <c r="AC53" s="1126"/>
      <c r="AD53" s="1124">
        <f>'生産者 (4)'!$AG$56</f>
        <v>0</v>
      </c>
      <c r="AE53" s="1125"/>
      <c r="AF53" s="1125"/>
      <c r="AG53" s="1126"/>
      <c r="AH53" s="342">
        <f>'生産者 (4)'!$AA$62</f>
        <v>0</v>
      </c>
      <c r="AI53" s="340"/>
      <c r="AJ53" s="340"/>
      <c r="AK53" s="340"/>
      <c r="AL53" s="340"/>
      <c r="AM53" s="341"/>
      <c r="AN53" s="342">
        <f>'生産者 (4)'!$AA$63</f>
        <v>0</v>
      </c>
      <c r="AO53" s="340"/>
      <c r="AP53" s="340"/>
      <c r="AQ53" s="340"/>
      <c r="AR53" s="340"/>
      <c r="AS53" s="341"/>
    </row>
    <row r="54" spans="2:47" ht="25.5" customHeight="1" x14ac:dyDescent="0.4">
      <c r="B54" s="332" t="s">
        <v>170</v>
      </c>
      <c r="C54" s="332"/>
      <c r="D54" s="339">
        <f>'生産者 (5)'!$AD$4</f>
        <v>0</v>
      </c>
      <c r="E54" s="340"/>
      <c r="F54" s="340"/>
      <c r="G54" s="340"/>
      <c r="H54" s="340"/>
      <c r="I54" s="340"/>
      <c r="J54" s="341"/>
      <c r="K54" s="339">
        <f>'生産者 (5)'!$S$47</f>
        <v>0</v>
      </c>
      <c r="L54" s="340"/>
      <c r="M54" s="341"/>
      <c r="N54" s="339">
        <f>'生産者 (5)'!$S$48</f>
        <v>0</v>
      </c>
      <c r="O54" s="340"/>
      <c r="P54" s="341"/>
      <c r="Q54" s="339">
        <f>'生産者 (5)'!$S$49</f>
        <v>0</v>
      </c>
      <c r="R54" s="340"/>
      <c r="S54" s="341"/>
      <c r="T54" s="339">
        <f>'生産者 (5)'!$S$50</f>
        <v>0</v>
      </c>
      <c r="U54" s="340"/>
      <c r="V54" s="341"/>
      <c r="W54" s="339">
        <f>'生産者 (5)'!$S$54</f>
        <v>0</v>
      </c>
      <c r="X54" s="340"/>
      <c r="Y54" s="341"/>
      <c r="Z54" s="1124">
        <f>'生産者 (5)'!$AC$56</f>
        <v>0</v>
      </c>
      <c r="AA54" s="1125"/>
      <c r="AB54" s="1125"/>
      <c r="AC54" s="1126"/>
      <c r="AD54" s="1124">
        <f>'生産者 (5)'!$AG$56</f>
        <v>0</v>
      </c>
      <c r="AE54" s="1125"/>
      <c r="AF54" s="1125"/>
      <c r="AG54" s="1126"/>
      <c r="AH54" s="342">
        <f>'生産者 (5)'!$AA$62</f>
        <v>0</v>
      </c>
      <c r="AI54" s="340"/>
      <c r="AJ54" s="340"/>
      <c r="AK54" s="340"/>
      <c r="AL54" s="340"/>
      <c r="AM54" s="341"/>
      <c r="AN54" s="342">
        <f>'生産者 (5)'!$AA$63</f>
        <v>0</v>
      </c>
      <c r="AO54" s="340"/>
      <c r="AP54" s="340"/>
      <c r="AQ54" s="340"/>
      <c r="AR54" s="340"/>
      <c r="AS54" s="341"/>
    </row>
    <row r="55" spans="2:47" ht="25.5" customHeight="1" x14ac:dyDescent="0.4">
      <c r="B55" s="332" t="s">
        <v>171</v>
      </c>
      <c r="C55" s="332"/>
      <c r="D55" s="339">
        <f>'生産者 (6)'!$AD$4</f>
        <v>0</v>
      </c>
      <c r="E55" s="340"/>
      <c r="F55" s="340"/>
      <c r="G55" s="340"/>
      <c r="H55" s="340"/>
      <c r="I55" s="340"/>
      <c r="J55" s="341"/>
      <c r="K55" s="339">
        <f>'生産者 (6)'!$S$47</f>
        <v>0</v>
      </c>
      <c r="L55" s="340"/>
      <c r="M55" s="341"/>
      <c r="N55" s="339">
        <f>'生産者 (6)'!$S$48</f>
        <v>0</v>
      </c>
      <c r="O55" s="340"/>
      <c r="P55" s="341"/>
      <c r="Q55" s="339">
        <f>'生産者 (6)'!$S$49</f>
        <v>0</v>
      </c>
      <c r="R55" s="340"/>
      <c r="S55" s="341"/>
      <c r="T55" s="339">
        <f>'生産者 (6)'!$S$50</f>
        <v>0</v>
      </c>
      <c r="U55" s="340"/>
      <c r="V55" s="341"/>
      <c r="W55" s="339">
        <f>'生産者 (6)'!$S$54</f>
        <v>0</v>
      </c>
      <c r="X55" s="340"/>
      <c r="Y55" s="341"/>
      <c r="Z55" s="1124">
        <f>'生産者 (6)'!$AC$56</f>
        <v>0</v>
      </c>
      <c r="AA55" s="1125"/>
      <c r="AB55" s="1125"/>
      <c r="AC55" s="1126"/>
      <c r="AD55" s="1124">
        <f>'生産者 (6)'!$AG$56</f>
        <v>0</v>
      </c>
      <c r="AE55" s="1125"/>
      <c r="AF55" s="1125"/>
      <c r="AG55" s="1126"/>
      <c r="AH55" s="342">
        <f>'生産者 (6)'!$AA$62</f>
        <v>0</v>
      </c>
      <c r="AI55" s="340"/>
      <c r="AJ55" s="340"/>
      <c r="AK55" s="340"/>
      <c r="AL55" s="340"/>
      <c r="AM55" s="341"/>
      <c r="AN55" s="342">
        <f>'生産者 (6)'!$AA$63</f>
        <v>0</v>
      </c>
      <c r="AO55" s="340"/>
      <c r="AP55" s="340"/>
      <c r="AQ55" s="340"/>
      <c r="AR55" s="340"/>
      <c r="AS55" s="341"/>
    </row>
    <row r="56" spans="2:47" ht="25.5" customHeight="1" x14ac:dyDescent="0.4">
      <c r="B56" s="345" t="s">
        <v>210</v>
      </c>
      <c r="C56" s="332"/>
      <c r="D56" s="339">
        <f>'生産者 (7)'!$AD$4</f>
        <v>0</v>
      </c>
      <c r="E56" s="340"/>
      <c r="F56" s="340"/>
      <c r="G56" s="340"/>
      <c r="H56" s="340"/>
      <c r="I56" s="340"/>
      <c r="J56" s="341"/>
      <c r="K56" s="339">
        <f>'生産者 (7)'!$S$47</f>
        <v>0</v>
      </c>
      <c r="L56" s="340"/>
      <c r="M56" s="341"/>
      <c r="N56" s="339">
        <f>'生産者 (7)'!$S$48</f>
        <v>0</v>
      </c>
      <c r="O56" s="340"/>
      <c r="P56" s="341"/>
      <c r="Q56" s="339">
        <f>'生産者 (7)'!$S$49</f>
        <v>0</v>
      </c>
      <c r="R56" s="340"/>
      <c r="S56" s="341"/>
      <c r="T56" s="339">
        <f>'生産者 (7)'!$S$50</f>
        <v>0</v>
      </c>
      <c r="U56" s="340"/>
      <c r="V56" s="341"/>
      <c r="W56" s="339">
        <f>'生産者 (7)'!$S$54</f>
        <v>0</v>
      </c>
      <c r="X56" s="340"/>
      <c r="Y56" s="341"/>
      <c r="Z56" s="1124">
        <f>'生産者 (7)'!$AC$56</f>
        <v>0</v>
      </c>
      <c r="AA56" s="1125"/>
      <c r="AB56" s="1125"/>
      <c r="AC56" s="1126"/>
      <c r="AD56" s="1124">
        <f>'生産者 (7)'!$AG$56</f>
        <v>0</v>
      </c>
      <c r="AE56" s="1125"/>
      <c r="AF56" s="1125"/>
      <c r="AG56" s="1126"/>
      <c r="AH56" s="342">
        <f>'生産者 (7)'!$AA$62</f>
        <v>0</v>
      </c>
      <c r="AI56" s="340"/>
      <c r="AJ56" s="340"/>
      <c r="AK56" s="340"/>
      <c r="AL56" s="340"/>
      <c r="AM56" s="341"/>
      <c r="AN56" s="342">
        <f>'生産者 (7)'!$AA$63</f>
        <v>0</v>
      </c>
      <c r="AO56" s="340"/>
      <c r="AP56" s="340"/>
      <c r="AQ56" s="340"/>
      <c r="AR56" s="340"/>
      <c r="AS56" s="341"/>
    </row>
    <row r="57" spans="2:47" ht="25.5" customHeight="1" thickBot="1" x14ac:dyDescent="0.45">
      <c r="B57" s="343" t="s">
        <v>173</v>
      </c>
      <c r="C57" s="344"/>
      <c r="D57" s="335">
        <f>'生産者 (8)'!$AD$4</f>
        <v>0</v>
      </c>
      <c r="E57" s="336"/>
      <c r="F57" s="336"/>
      <c r="G57" s="336"/>
      <c r="H57" s="336"/>
      <c r="I57" s="336"/>
      <c r="J57" s="337"/>
      <c r="K57" s="335">
        <f>'生産者 (8)'!$S$47</f>
        <v>0</v>
      </c>
      <c r="L57" s="336"/>
      <c r="M57" s="337"/>
      <c r="N57" s="335">
        <f>'生産者 (8)'!$S$48</f>
        <v>0</v>
      </c>
      <c r="O57" s="336"/>
      <c r="P57" s="337"/>
      <c r="Q57" s="335">
        <f>'生産者 (8)'!$S$49</f>
        <v>0</v>
      </c>
      <c r="R57" s="336"/>
      <c r="S57" s="337"/>
      <c r="T57" s="335">
        <f>'生産者 (8)'!$S$50</f>
        <v>0</v>
      </c>
      <c r="U57" s="336"/>
      <c r="V57" s="337"/>
      <c r="W57" s="335">
        <f>'生産者 (8)'!$S$54</f>
        <v>0</v>
      </c>
      <c r="X57" s="336"/>
      <c r="Y57" s="337"/>
      <c r="Z57" s="1127">
        <f>'生産者 (8)'!$AC$56</f>
        <v>0</v>
      </c>
      <c r="AA57" s="1128"/>
      <c r="AB57" s="1128"/>
      <c r="AC57" s="1129"/>
      <c r="AD57" s="1127">
        <f>'生産者 (8)'!$AG$56</f>
        <v>0</v>
      </c>
      <c r="AE57" s="1128"/>
      <c r="AF57" s="1128"/>
      <c r="AG57" s="1129"/>
      <c r="AH57" s="338">
        <f>'生産者 (8)'!$AA$62</f>
        <v>0</v>
      </c>
      <c r="AI57" s="336"/>
      <c r="AJ57" s="336"/>
      <c r="AK57" s="336"/>
      <c r="AL57" s="336"/>
      <c r="AM57" s="337"/>
      <c r="AN57" s="338">
        <f>'生産者 (8)'!$AA$63</f>
        <v>0</v>
      </c>
      <c r="AO57" s="336"/>
      <c r="AP57" s="336"/>
      <c r="AQ57" s="336"/>
      <c r="AR57" s="336"/>
      <c r="AS57" s="337"/>
    </row>
    <row r="58" spans="2:47" ht="25.5" customHeight="1" x14ac:dyDescent="0.4">
      <c r="B58" s="334" t="s">
        <v>32</v>
      </c>
      <c r="C58" s="334"/>
      <c r="D58" s="334"/>
      <c r="E58" s="334"/>
      <c r="F58" s="334"/>
      <c r="G58" s="334"/>
      <c r="H58" s="334"/>
      <c r="I58" s="334"/>
      <c r="J58" s="334"/>
      <c r="K58" s="321">
        <f>SUM(K50:M57)</f>
        <v>0</v>
      </c>
      <c r="L58" s="322"/>
      <c r="M58" s="323"/>
      <c r="N58" s="321">
        <f>SUM(N50:P57)</f>
        <v>0</v>
      </c>
      <c r="O58" s="322"/>
      <c r="P58" s="323"/>
      <c r="Q58" s="321">
        <f>SUM(Q50:S57)</f>
        <v>0</v>
      </c>
      <c r="R58" s="322"/>
      <c r="S58" s="323"/>
      <c r="T58" s="321">
        <f>SUM(T50:V57)</f>
        <v>0</v>
      </c>
      <c r="U58" s="322"/>
      <c r="V58" s="323"/>
      <c r="W58" s="321">
        <f>SUM(W50:Y57)</f>
        <v>0</v>
      </c>
      <c r="X58" s="322"/>
      <c r="Y58" s="323"/>
      <c r="Z58" s="1130">
        <f>SUM(Z50:AC57)</f>
        <v>0</v>
      </c>
      <c r="AA58" s="1131"/>
      <c r="AB58" s="1131"/>
      <c r="AC58" s="1132"/>
      <c r="AD58" s="1130">
        <f>SUM(AD50:AG57)</f>
        <v>0</v>
      </c>
      <c r="AE58" s="1131"/>
      <c r="AF58" s="1131"/>
      <c r="AG58" s="1132"/>
      <c r="AH58" s="324">
        <f>SUM(AH50:AM57)</f>
        <v>0</v>
      </c>
      <c r="AI58" s="322"/>
      <c r="AJ58" s="322"/>
      <c r="AK58" s="322"/>
      <c r="AL58" s="322"/>
      <c r="AM58" s="323"/>
      <c r="AN58" s="324">
        <f>SUM(AN50:AS57)</f>
        <v>0</v>
      </c>
      <c r="AO58" s="322"/>
      <c r="AP58" s="322"/>
      <c r="AQ58" s="322"/>
      <c r="AR58" s="322"/>
      <c r="AS58" s="323"/>
    </row>
    <row r="59" spans="2:47" ht="25.5" customHeight="1" x14ac:dyDescent="0.4">
      <c r="B59" s="178" t="s">
        <v>226</v>
      </c>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row>
    <row r="60" spans="2:47" ht="16.5" customHeight="1" x14ac:dyDescent="0.4"/>
    <row r="61" spans="2:47" ht="16.5" customHeight="1" x14ac:dyDescent="0.4"/>
    <row r="62" spans="2:47" ht="16.5" customHeight="1" x14ac:dyDescent="0.4">
      <c r="B62" s="175" t="s">
        <v>227</v>
      </c>
    </row>
    <row r="63" spans="2:47" ht="26.25" customHeight="1" x14ac:dyDescent="0.4">
      <c r="B63" s="325" t="s">
        <v>228</v>
      </c>
      <c r="C63" s="326"/>
      <c r="D63" s="326"/>
      <c r="E63" s="326"/>
      <c r="F63" s="326"/>
      <c r="G63" s="326"/>
      <c r="H63" s="326"/>
      <c r="I63" s="326"/>
      <c r="J63" s="326"/>
      <c r="K63" s="327"/>
      <c r="L63" s="331" t="s">
        <v>229</v>
      </c>
      <c r="M63" s="332"/>
      <c r="N63" s="332"/>
      <c r="O63" s="332"/>
      <c r="P63" s="332"/>
      <c r="Q63" s="332"/>
      <c r="R63" s="332"/>
      <c r="S63" s="332" t="s">
        <v>230</v>
      </c>
      <c r="T63" s="332"/>
      <c r="U63" s="332"/>
      <c r="V63" s="332"/>
      <c r="W63" s="332"/>
      <c r="X63" s="332"/>
      <c r="Y63" s="332"/>
      <c r="Z63" s="332"/>
      <c r="AA63" s="332"/>
      <c r="AB63" s="332"/>
      <c r="AC63" s="332"/>
      <c r="AD63" s="332"/>
      <c r="AE63" s="332"/>
      <c r="AF63" s="332"/>
      <c r="AG63" s="325" t="s">
        <v>231</v>
      </c>
      <c r="AH63" s="326"/>
      <c r="AI63" s="326"/>
      <c r="AJ63" s="326"/>
      <c r="AK63" s="326"/>
      <c r="AL63" s="326"/>
      <c r="AM63" s="326"/>
      <c r="AN63" s="326"/>
      <c r="AO63" s="326"/>
      <c r="AP63" s="326"/>
      <c r="AQ63" s="326"/>
      <c r="AR63" s="326"/>
      <c r="AS63" s="326"/>
      <c r="AT63" s="326"/>
      <c r="AU63" s="327"/>
    </row>
    <row r="64" spans="2:47" ht="26.25" customHeight="1" thickBot="1" x14ac:dyDescent="0.45">
      <c r="B64" s="328"/>
      <c r="C64" s="329"/>
      <c r="D64" s="329"/>
      <c r="E64" s="329"/>
      <c r="F64" s="329"/>
      <c r="G64" s="329"/>
      <c r="H64" s="329"/>
      <c r="I64" s="329"/>
      <c r="J64" s="329"/>
      <c r="K64" s="330"/>
      <c r="L64" s="333"/>
      <c r="M64" s="333"/>
      <c r="N64" s="333"/>
      <c r="O64" s="333"/>
      <c r="P64" s="333"/>
      <c r="Q64" s="333"/>
      <c r="R64" s="333"/>
      <c r="S64" s="333" t="s">
        <v>232</v>
      </c>
      <c r="T64" s="333"/>
      <c r="U64" s="333"/>
      <c r="V64" s="333"/>
      <c r="W64" s="333"/>
      <c r="X64" s="333"/>
      <c r="Y64" s="333"/>
      <c r="Z64" s="333" t="s">
        <v>233</v>
      </c>
      <c r="AA64" s="333"/>
      <c r="AB64" s="333"/>
      <c r="AC64" s="333"/>
      <c r="AD64" s="333"/>
      <c r="AE64" s="333"/>
      <c r="AF64" s="333"/>
      <c r="AG64" s="328"/>
      <c r="AH64" s="329"/>
      <c r="AI64" s="329"/>
      <c r="AJ64" s="329"/>
      <c r="AK64" s="329"/>
      <c r="AL64" s="329"/>
      <c r="AM64" s="329"/>
      <c r="AN64" s="329"/>
      <c r="AO64" s="329"/>
      <c r="AP64" s="329"/>
      <c r="AQ64" s="329"/>
      <c r="AR64" s="329"/>
      <c r="AS64" s="329"/>
      <c r="AT64" s="329"/>
      <c r="AU64" s="330"/>
    </row>
    <row r="65" spans="2:47" ht="16.5" customHeight="1" thickTop="1" x14ac:dyDescent="0.4">
      <c r="B65" s="309" t="s">
        <v>234</v>
      </c>
      <c r="C65" s="310"/>
      <c r="D65" s="310"/>
      <c r="E65" s="310"/>
      <c r="F65" s="310"/>
      <c r="G65" s="310"/>
      <c r="H65" s="310"/>
      <c r="I65" s="310"/>
      <c r="J65" s="310"/>
      <c r="K65" s="311"/>
      <c r="L65" s="315"/>
      <c r="M65" s="315"/>
      <c r="N65" s="315"/>
      <c r="O65" s="315"/>
      <c r="P65" s="315"/>
      <c r="Q65" s="315"/>
      <c r="R65" s="315"/>
      <c r="S65" s="315"/>
      <c r="T65" s="315"/>
      <c r="U65" s="315"/>
      <c r="V65" s="315"/>
      <c r="W65" s="315"/>
      <c r="X65" s="315"/>
      <c r="Y65" s="315"/>
      <c r="Z65" s="315"/>
      <c r="AA65" s="315"/>
      <c r="AB65" s="315"/>
      <c r="AC65" s="315"/>
      <c r="AD65" s="315"/>
      <c r="AE65" s="315"/>
      <c r="AF65" s="315"/>
      <c r="AG65" s="317"/>
      <c r="AH65" s="318"/>
      <c r="AI65" s="318"/>
      <c r="AJ65" s="318"/>
      <c r="AK65" s="318"/>
      <c r="AL65" s="318"/>
      <c r="AM65" s="318"/>
      <c r="AN65" s="318"/>
      <c r="AO65" s="318"/>
      <c r="AP65" s="318"/>
      <c r="AQ65" s="318"/>
      <c r="AR65" s="318"/>
      <c r="AS65" s="318"/>
      <c r="AT65" s="318"/>
      <c r="AU65" s="319"/>
    </row>
    <row r="66" spans="2:47" ht="16.5" customHeight="1" x14ac:dyDescent="0.4">
      <c r="B66" s="312"/>
      <c r="C66" s="313"/>
      <c r="D66" s="313"/>
      <c r="E66" s="313"/>
      <c r="F66" s="313"/>
      <c r="G66" s="313"/>
      <c r="H66" s="313"/>
      <c r="I66" s="313"/>
      <c r="J66" s="313"/>
      <c r="K66" s="314"/>
      <c r="L66" s="316"/>
      <c r="M66" s="316"/>
      <c r="N66" s="316"/>
      <c r="O66" s="316"/>
      <c r="P66" s="316"/>
      <c r="Q66" s="316"/>
      <c r="R66" s="316"/>
      <c r="S66" s="316"/>
      <c r="T66" s="316"/>
      <c r="U66" s="316"/>
      <c r="V66" s="316"/>
      <c r="W66" s="316"/>
      <c r="X66" s="316"/>
      <c r="Y66" s="316"/>
      <c r="Z66" s="316"/>
      <c r="AA66" s="316"/>
      <c r="AB66" s="316"/>
      <c r="AC66" s="316"/>
      <c r="AD66" s="316"/>
      <c r="AE66" s="316"/>
      <c r="AF66" s="316"/>
      <c r="AG66" s="305"/>
      <c r="AH66" s="306"/>
      <c r="AI66" s="306"/>
      <c r="AJ66" s="306"/>
      <c r="AK66" s="306"/>
      <c r="AL66" s="306"/>
      <c r="AM66" s="306"/>
      <c r="AN66" s="306"/>
      <c r="AO66" s="306"/>
      <c r="AP66" s="306"/>
      <c r="AQ66" s="306"/>
      <c r="AR66" s="306"/>
      <c r="AS66" s="306"/>
      <c r="AT66" s="306"/>
      <c r="AU66" s="307"/>
    </row>
    <row r="67" spans="2:47" ht="26.25" customHeight="1" x14ac:dyDescent="0.4">
      <c r="B67" s="320" t="s">
        <v>235</v>
      </c>
      <c r="C67" s="298"/>
      <c r="D67" s="298"/>
      <c r="E67" s="298"/>
      <c r="F67" s="298"/>
      <c r="G67" s="298"/>
      <c r="H67" s="298"/>
      <c r="I67" s="298"/>
      <c r="J67" s="298"/>
      <c r="K67" s="299"/>
      <c r="L67" s="300">
        <f>L68+L69</f>
        <v>0</v>
      </c>
      <c r="M67" s="301"/>
      <c r="N67" s="301"/>
      <c r="O67" s="301"/>
      <c r="P67" s="301"/>
      <c r="Q67" s="302"/>
      <c r="R67" s="180" t="s">
        <v>0</v>
      </c>
      <c r="S67" s="300">
        <f>S68+S69</f>
        <v>0</v>
      </c>
      <c r="T67" s="301"/>
      <c r="U67" s="301"/>
      <c r="V67" s="301"/>
      <c r="W67" s="301"/>
      <c r="X67" s="302"/>
      <c r="Y67" s="180" t="s">
        <v>0</v>
      </c>
      <c r="Z67" s="300">
        <f>Z68+Z69</f>
        <v>0</v>
      </c>
      <c r="AA67" s="301"/>
      <c r="AB67" s="301"/>
      <c r="AC67" s="301"/>
      <c r="AD67" s="301"/>
      <c r="AE67" s="302"/>
      <c r="AF67" s="180" t="s">
        <v>0</v>
      </c>
      <c r="AG67" s="305"/>
      <c r="AH67" s="306"/>
      <c r="AI67" s="306"/>
      <c r="AJ67" s="306"/>
      <c r="AK67" s="306"/>
      <c r="AL67" s="306"/>
      <c r="AM67" s="306"/>
      <c r="AN67" s="306"/>
      <c r="AO67" s="306"/>
      <c r="AP67" s="306"/>
      <c r="AQ67" s="306"/>
      <c r="AR67" s="306"/>
      <c r="AS67" s="306"/>
      <c r="AT67" s="306"/>
      <c r="AU67" s="307"/>
    </row>
    <row r="68" spans="2:47" ht="26.25" customHeight="1" x14ac:dyDescent="0.4">
      <c r="B68" s="296" t="s">
        <v>236</v>
      </c>
      <c r="C68" s="297"/>
      <c r="D68" s="297"/>
      <c r="E68" s="298" t="s">
        <v>237</v>
      </c>
      <c r="F68" s="298"/>
      <c r="G68" s="298"/>
      <c r="H68" s="298"/>
      <c r="I68" s="298"/>
      <c r="J68" s="298"/>
      <c r="K68" s="299"/>
      <c r="L68" s="300">
        <f>BB36</f>
        <v>0</v>
      </c>
      <c r="M68" s="301"/>
      <c r="N68" s="301"/>
      <c r="O68" s="301"/>
      <c r="P68" s="301"/>
      <c r="Q68" s="302"/>
      <c r="R68" s="180" t="s">
        <v>0</v>
      </c>
      <c r="S68" s="300">
        <f>BF36</f>
        <v>0</v>
      </c>
      <c r="T68" s="301"/>
      <c r="U68" s="301"/>
      <c r="V68" s="301"/>
      <c r="W68" s="301"/>
      <c r="X68" s="302"/>
      <c r="Y68" s="180" t="s">
        <v>0</v>
      </c>
      <c r="Z68" s="303">
        <f>L68-S68</f>
        <v>0</v>
      </c>
      <c r="AA68" s="308"/>
      <c r="AB68" s="308"/>
      <c r="AC68" s="308"/>
      <c r="AD68" s="308"/>
      <c r="AE68" s="308"/>
      <c r="AF68" s="180" t="s">
        <v>0</v>
      </c>
      <c r="AG68" s="305"/>
      <c r="AH68" s="306"/>
      <c r="AI68" s="306"/>
      <c r="AJ68" s="306"/>
      <c r="AK68" s="306"/>
      <c r="AL68" s="306"/>
      <c r="AM68" s="306"/>
      <c r="AN68" s="306"/>
      <c r="AO68" s="306"/>
      <c r="AP68" s="306"/>
      <c r="AQ68" s="306"/>
      <c r="AR68" s="306"/>
      <c r="AS68" s="306"/>
      <c r="AT68" s="306"/>
      <c r="AU68" s="307"/>
    </row>
    <row r="69" spans="2:47" ht="26.25" customHeight="1" x14ac:dyDescent="0.4">
      <c r="B69" s="296"/>
      <c r="C69" s="297"/>
      <c r="D69" s="297"/>
      <c r="E69" s="298" t="s">
        <v>140</v>
      </c>
      <c r="F69" s="298"/>
      <c r="G69" s="298"/>
      <c r="H69" s="298"/>
      <c r="I69" s="298"/>
      <c r="J69" s="298"/>
      <c r="K69" s="299"/>
      <c r="L69" s="300">
        <f>BP36</f>
        <v>0</v>
      </c>
      <c r="M69" s="301"/>
      <c r="N69" s="301"/>
      <c r="O69" s="301"/>
      <c r="P69" s="301"/>
      <c r="Q69" s="302"/>
      <c r="R69" s="180" t="s">
        <v>0</v>
      </c>
      <c r="S69" s="300">
        <f>BT36</f>
        <v>0</v>
      </c>
      <c r="T69" s="301"/>
      <c r="U69" s="301"/>
      <c r="V69" s="301"/>
      <c r="W69" s="301"/>
      <c r="X69" s="302"/>
      <c r="Y69" s="180" t="s">
        <v>0</v>
      </c>
      <c r="Z69" s="303">
        <f>L69-S69</f>
        <v>0</v>
      </c>
      <c r="AA69" s="304"/>
      <c r="AB69" s="304"/>
      <c r="AC69" s="304"/>
      <c r="AD69" s="304"/>
      <c r="AE69" s="304"/>
      <c r="AF69" s="180" t="s">
        <v>0</v>
      </c>
      <c r="AG69" s="305"/>
      <c r="AH69" s="306"/>
      <c r="AI69" s="306"/>
      <c r="AJ69" s="306"/>
      <c r="AK69" s="306"/>
      <c r="AL69" s="306"/>
      <c r="AM69" s="306"/>
      <c r="AN69" s="306"/>
      <c r="AO69" s="306"/>
      <c r="AP69" s="306"/>
      <c r="AQ69" s="306"/>
      <c r="AR69" s="306"/>
      <c r="AS69" s="306"/>
      <c r="AT69" s="306"/>
      <c r="AU69" s="307"/>
    </row>
    <row r="70" spans="2:47" ht="26.25" customHeight="1" thickBot="1" x14ac:dyDescent="0.45">
      <c r="B70" s="276" t="s">
        <v>238</v>
      </c>
      <c r="C70" s="277"/>
      <c r="D70" s="277"/>
      <c r="E70" s="277"/>
      <c r="F70" s="277"/>
      <c r="G70" s="277"/>
      <c r="H70" s="277"/>
      <c r="I70" s="277"/>
      <c r="J70" s="277"/>
      <c r="K70" s="278"/>
      <c r="L70" s="279">
        <f>Z58</f>
        <v>0</v>
      </c>
      <c r="M70" s="280"/>
      <c r="N70" s="280"/>
      <c r="O70" s="280"/>
      <c r="P70" s="280"/>
      <c r="Q70" s="281"/>
      <c r="R70" s="181" t="s">
        <v>0</v>
      </c>
      <c r="S70" s="279">
        <f>AD58</f>
        <v>0</v>
      </c>
      <c r="T70" s="280"/>
      <c r="U70" s="280"/>
      <c r="V70" s="280"/>
      <c r="W70" s="280"/>
      <c r="X70" s="281"/>
      <c r="Y70" s="181" t="s">
        <v>0</v>
      </c>
      <c r="Z70" s="282">
        <f>L70-S70</f>
        <v>0</v>
      </c>
      <c r="AA70" s="283"/>
      <c r="AB70" s="283"/>
      <c r="AC70" s="283"/>
      <c r="AD70" s="283"/>
      <c r="AE70" s="283"/>
      <c r="AF70" s="181" t="s">
        <v>0</v>
      </c>
      <c r="AG70" s="284"/>
      <c r="AH70" s="285"/>
      <c r="AI70" s="285"/>
      <c r="AJ70" s="285"/>
      <c r="AK70" s="285"/>
      <c r="AL70" s="285"/>
      <c r="AM70" s="285"/>
      <c r="AN70" s="285"/>
      <c r="AO70" s="285"/>
      <c r="AP70" s="285"/>
      <c r="AQ70" s="285"/>
      <c r="AR70" s="285"/>
      <c r="AS70" s="285"/>
      <c r="AT70" s="285"/>
      <c r="AU70" s="286"/>
    </row>
    <row r="71" spans="2:47" ht="26.25" customHeight="1" x14ac:dyDescent="0.4">
      <c r="B71" s="287" t="s">
        <v>32</v>
      </c>
      <c r="C71" s="288"/>
      <c r="D71" s="288"/>
      <c r="E71" s="288"/>
      <c r="F71" s="288"/>
      <c r="G71" s="288"/>
      <c r="H71" s="288"/>
      <c r="I71" s="288"/>
      <c r="J71" s="288"/>
      <c r="K71" s="289"/>
      <c r="L71" s="290">
        <f>SUM(L68:Q70)</f>
        <v>0</v>
      </c>
      <c r="M71" s="291"/>
      <c r="N71" s="291"/>
      <c r="O71" s="291"/>
      <c r="P71" s="291"/>
      <c r="Q71" s="292"/>
      <c r="R71" s="182" t="s">
        <v>0</v>
      </c>
      <c r="S71" s="290">
        <f>SUM(S68:X70)</f>
        <v>0</v>
      </c>
      <c r="T71" s="291"/>
      <c r="U71" s="291"/>
      <c r="V71" s="291"/>
      <c r="W71" s="291"/>
      <c r="X71" s="292"/>
      <c r="Y71" s="182" t="s">
        <v>0</v>
      </c>
      <c r="Z71" s="290">
        <f>SUM(Z68:AE70)</f>
        <v>0</v>
      </c>
      <c r="AA71" s="291"/>
      <c r="AB71" s="291"/>
      <c r="AC71" s="291"/>
      <c r="AD71" s="291"/>
      <c r="AE71" s="292"/>
      <c r="AF71" s="182" t="s">
        <v>0</v>
      </c>
      <c r="AG71" s="293"/>
      <c r="AH71" s="294"/>
      <c r="AI71" s="294"/>
      <c r="AJ71" s="294"/>
      <c r="AK71" s="294"/>
      <c r="AL71" s="294"/>
      <c r="AM71" s="294"/>
      <c r="AN71" s="294"/>
      <c r="AO71" s="294"/>
      <c r="AP71" s="294"/>
      <c r="AQ71" s="294"/>
      <c r="AR71" s="294"/>
      <c r="AS71" s="294"/>
      <c r="AT71" s="294"/>
      <c r="AU71" s="295"/>
    </row>
    <row r="72" spans="2:47" ht="16.5" customHeight="1" x14ac:dyDescent="0.4"/>
    <row r="73" spans="2:47" ht="16.5" customHeight="1" x14ac:dyDescent="0.4"/>
    <row r="74" spans="2:47" ht="16.5" customHeight="1" x14ac:dyDescent="0.4">
      <c r="B74" s="175" t="s">
        <v>239</v>
      </c>
      <c r="N74" s="183"/>
      <c r="O74" s="184" t="s">
        <v>240</v>
      </c>
      <c r="P74" s="183"/>
      <c r="Q74" s="183" t="s">
        <v>241</v>
      </c>
      <c r="R74" s="183"/>
      <c r="S74" s="183" t="s">
        <v>242</v>
      </c>
      <c r="T74" s="183"/>
      <c r="U74" s="183" t="s">
        <v>243</v>
      </c>
    </row>
    <row r="75" spans="2:47" ht="16.5" customHeight="1" x14ac:dyDescent="0.4"/>
    <row r="76" spans="2:47" ht="16.5" customHeight="1" x14ac:dyDescent="0.4"/>
    <row r="77" spans="2:47" ht="16.5" customHeight="1" x14ac:dyDescent="0.4">
      <c r="B77" s="175" t="s">
        <v>244</v>
      </c>
    </row>
    <row r="78" spans="2:47" ht="16.5" customHeight="1" x14ac:dyDescent="0.4">
      <c r="B78" s="184" t="s">
        <v>245</v>
      </c>
      <c r="C78" s="175" t="s">
        <v>255</v>
      </c>
    </row>
    <row r="79" spans="2:47" ht="16.5" customHeight="1" x14ac:dyDescent="0.4">
      <c r="B79" s="184" t="s">
        <v>245</v>
      </c>
      <c r="C79" s="175" t="s">
        <v>246</v>
      </c>
    </row>
    <row r="80" spans="2:47" ht="16.5" customHeight="1" x14ac:dyDescent="0.4">
      <c r="B80" s="184" t="s">
        <v>245</v>
      </c>
      <c r="C80" s="175" t="s">
        <v>256</v>
      </c>
    </row>
    <row r="81" spans="2:3" ht="16.5" customHeight="1" x14ac:dyDescent="0.4">
      <c r="B81" s="184" t="s">
        <v>245</v>
      </c>
      <c r="C81" s="175" t="s">
        <v>247</v>
      </c>
    </row>
    <row r="82" spans="2:3" ht="16.5" customHeight="1" x14ac:dyDescent="0.4">
      <c r="B82" s="184" t="s">
        <v>245</v>
      </c>
      <c r="C82" s="175" t="s">
        <v>248</v>
      </c>
    </row>
    <row r="83" spans="2:3" ht="16.5" customHeight="1" x14ac:dyDescent="0.4">
      <c r="B83" s="184" t="s">
        <v>245</v>
      </c>
      <c r="C83" s="175" t="s">
        <v>249</v>
      </c>
    </row>
    <row r="84" spans="2:3" ht="16.5" customHeight="1" x14ac:dyDescent="0.4">
      <c r="B84" s="184" t="s">
        <v>245</v>
      </c>
      <c r="C84" s="175" t="s">
        <v>250</v>
      </c>
    </row>
    <row r="85" spans="2:3" ht="16.5" customHeight="1" x14ac:dyDescent="0.4"/>
  </sheetData>
  <mergeCells count="473">
    <mergeCell ref="A2:BX2"/>
    <mergeCell ref="B6:D6"/>
    <mergeCell ref="E6:Q6"/>
    <mergeCell ref="R6:T6"/>
    <mergeCell ref="U6:AG6"/>
    <mergeCell ref="AH6:AJ6"/>
    <mergeCell ref="AK6:AW6"/>
    <mergeCell ref="AX6:AZ6"/>
    <mergeCell ref="BA6:BC6"/>
    <mergeCell ref="BE6:BG6"/>
    <mergeCell ref="BH6:BJ6"/>
    <mergeCell ref="B7:D7"/>
    <mergeCell ref="E7:Q7"/>
    <mergeCell ref="R7:T7"/>
    <mergeCell ref="U7:AW7"/>
    <mergeCell ref="B10:C10"/>
    <mergeCell ref="D10:J10"/>
    <mergeCell ref="K10:X10"/>
    <mergeCell ref="Y10:AG10"/>
    <mergeCell ref="AH10:AW10"/>
    <mergeCell ref="B12:C12"/>
    <mergeCell ref="D12:J12"/>
    <mergeCell ref="K12:X12"/>
    <mergeCell ref="Y12:AG12"/>
    <mergeCell ref="AH12:AW12"/>
    <mergeCell ref="AX12:BN12"/>
    <mergeCell ref="AX10:BN10"/>
    <mergeCell ref="B11:C11"/>
    <mergeCell ref="D11:J11"/>
    <mergeCell ref="K11:X11"/>
    <mergeCell ref="Y11:AG11"/>
    <mergeCell ref="AH11:AW11"/>
    <mergeCell ref="AX11:BN11"/>
    <mergeCell ref="B14:C14"/>
    <mergeCell ref="D14:J14"/>
    <mergeCell ref="K14:X14"/>
    <mergeCell ref="Y14:AG14"/>
    <mergeCell ref="AH14:AW14"/>
    <mergeCell ref="AX14:BN14"/>
    <mergeCell ref="B13:C13"/>
    <mergeCell ref="D13:J13"/>
    <mergeCell ref="K13:X13"/>
    <mergeCell ref="Y13:AG13"/>
    <mergeCell ref="AH13:AW13"/>
    <mergeCell ref="AX13:BN13"/>
    <mergeCell ref="B16:C16"/>
    <mergeCell ref="D16:J16"/>
    <mergeCell ref="K16:X16"/>
    <mergeCell ref="Y16:AG16"/>
    <mergeCell ref="AH16:AW16"/>
    <mergeCell ref="AX16:BN16"/>
    <mergeCell ref="B15:C15"/>
    <mergeCell ref="D15:J15"/>
    <mergeCell ref="K15:X15"/>
    <mergeCell ref="Y15:AG15"/>
    <mergeCell ref="AH15:AW15"/>
    <mergeCell ref="AX15:BN15"/>
    <mergeCell ref="B18:C18"/>
    <mergeCell ref="D18:J18"/>
    <mergeCell ref="K18:X18"/>
    <mergeCell ref="Y18:AG18"/>
    <mergeCell ref="AH18:AW18"/>
    <mergeCell ref="AX18:BN18"/>
    <mergeCell ref="B17:C17"/>
    <mergeCell ref="D17:J17"/>
    <mergeCell ref="K17:X17"/>
    <mergeCell ref="Y17:AG17"/>
    <mergeCell ref="AH17:AW17"/>
    <mergeCell ref="AX17:BN17"/>
    <mergeCell ref="BP24:BS27"/>
    <mergeCell ref="BT24:BW27"/>
    <mergeCell ref="B23:C27"/>
    <mergeCell ref="D23:J27"/>
    <mergeCell ref="K23:V23"/>
    <mergeCell ref="W23:Z23"/>
    <mergeCell ref="AA23:BI23"/>
    <mergeCell ref="BJ23:BW23"/>
    <mergeCell ref="K24:N25"/>
    <mergeCell ref="O24:V24"/>
    <mergeCell ref="W24:Z27"/>
    <mergeCell ref="AA24:BA24"/>
    <mergeCell ref="O25:R25"/>
    <mergeCell ref="S25:V25"/>
    <mergeCell ref="AA25:AU25"/>
    <mergeCell ref="AV25:AX25"/>
    <mergeCell ref="AY25:BA25"/>
    <mergeCell ref="K26:L27"/>
    <mergeCell ref="M26:N27"/>
    <mergeCell ref="O26:P27"/>
    <mergeCell ref="Q26:R27"/>
    <mergeCell ref="S26:T27"/>
    <mergeCell ref="AP26:AR27"/>
    <mergeCell ref="AS26:AU27"/>
    <mergeCell ref="AV26:AX27"/>
    <mergeCell ref="AY26:BA27"/>
    <mergeCell ref="BJ26:BL27"/>
    <mergeCell ref="BM26:BO27"/>
    <mergeCell ref="U26:V27"/>
    <mergeCell ref="AA26:AC27"/>
    <mergeCell ref="AD26:AF26"/>
    <mergeCell ref="AG26:AI27"/>
    <mergeCell ref="AJ26:AL26"/>
    <mergeCell ref="AM26:AO27"/>
    <mergeCell ref="AD27:AF27"/>
    <mergeCell ref="AJ27:AL27"/>
    <mergeCell ref="BB24:BE27"/>
    <mergeCell ref="BF24:BI27"/>
    <mergeCell ref="BJ24:BL25"/>
    <mergeCell ref="BM24:BO25"/>
    <mergeCell ref="S28:T28"/>
    <mergeCell ref="U28:V28"/>
    <mergeCell ref="W28:Z28"/>
    <mergeCell ref="AA28:AC28"/>
    <mergeCell ref="AD28:AF28"/>
    <mergeCell ref="AG28:AI28"/>
    <mergeCell ref="B28:C28"/>
    <mergeCell ref="D28:J28"/>
    <mergeCell ref="K28:L28"/>
    <mergeCell ref="M28:N28"/>
    <mergeCell ref="O28:P28"/>
    <mergeCell ref="Q28:R28"/>
    <mergeCell ref="BB28:BE28"/>
    <mergeCell ref="BF28:BI28"/>
    <mergeCell ref="BJ28:BL28"/>
    <mergeCell ref="BM28:BO28"/>
    <mergeCell ref="BP28:BS28"/>
    <mergeCell ref="BT28:BW28"/>
    <mergeCell ref="AJ28:AL28"/>
    <mergeCell ref="AM28:AO28"/>
    <mergeCell ref="AP28:AR28"/>
    <mergeCell ref="AS28:AU28"/>
    <mergeCell ref="AV28:AX28"/>
    <mergeCell ref="AY28:BA28"/>
    <mergeCell ref="S29:T29"/>
    <mergeCell ref="U29:V29"/>
    <mergeCell ref="W29:Z29"/>
    <mergeCell ref="AA29:AC29"/>
    <mergeCell ref="AD29:AF29"/>
    <mergeCell ref="AG29:AI29"/>
    <mergeCell ref="B29:C29"/>
    <mergeCell ref="D29:J29"/>
    <mergeCell ref="K29:L29"/>
    <mergeCell ref="M29:N29"/>
    <mergeCell ref="O29:P29"/>
    <mergeCell ref="Q29:R29"/>
    <mergeCell ref="BB29:BE29"/>
    <mergeCell ref="BF29:BI29"/>
    <mergeCell ref="BJ29:BL29"/>
    <mergeCell ref="BM29:BO29"/>
    <mergeCell ref="BP29:BS29"/>
    <mergeCell ref="BT29:BW29"/>
    <mergeCell ref="AJ29:AL29"/>
    <mergeCell ref="AM29:AO29"/>
    <mergeCell ref="AP29:AR29"/>
    <mergeCell ref="AS29:AU29"/>
    <mergeCell ref="AV29:AX29"/>
    <mergeCell ref="AY29:BA29"/>
    <mergeCell ref="S30:T30"/>
    <mergeCell ref="U30:V30"/>
    <mergeCell ref="W30:Z30"/>
    <mergeCell ref="AA30:AC30"/>
    <mergeCell ref="AD30:AF30"/>
    <mergeCell ref="AG30:AI30"/>
    <mergeCell ref="B30:C30"/>
    <mergeCell ref="D30:J30"/>
    <mergeCell ref="K30:L30"/>
    <mergeCell ref="M30:N30"/>
    <mergeCell ref="O30:P30"/>
    <mergeCell ref="Q30:R30"/>
    <mergeCell ref="BB30:BE30"/>
    <mergeCell ref="BF30:BI30"/>
    <mergeCell ref="BJ30:BL30"/>
    <mergeCell ref="BM30:BO30"/>
    <mergeCell ref="BP30:BS30"/>
    <mergeCell ref="BT30:BW30"/>
    <mergeCell ref="AJ30:AL30"/>
    <mergeCell ref="AM30:AO30"/>
    <mergeCell ref="AP30:AR30"/>
    <mergeCell ref="AS30:AU30"/>
    <mergeCell ref="AV30:AX30"/>
    <mergeCell ref="AY30:BA30"/>
    <mergeCell ref="S31:T31"/>
    <mergeCell ref="U31:V31"/>
    <mergeCell ref="W31:Z31"/>
    <mergeCell ref="AA31:AC31"/>
    <mergeCell ref="AD31:AF31"/>
    <mergeCell ref="AG31:AI31"/>
    <mergeCell ref="B31:C31"/>
    <mergeCell ref="D31:J31"/>
    <mergeCell ref="K31:L31"/>
    <mergeCell ref="M31:N31"/>
    <mergeCell ref="O31:P31"/>
    <mergeCell ref="Q31:R31"/>
    <mergeCell ref="BB31:BE31"/>
    <mergeCell ref="BF31:BI31"/>
    <mergeCell ref="BJ31:BL31"/>
    <mergeCell ref="BM31:BO31"/>
    <mergeCell ref="BP31:BS31"/>
    <mergeCell ref="BT31:BW31"/>
    <mergeCell ref="AJ31:AL31"/>
    <mergeCell ref="AM31:AO31"/>
    <mergeCell ref="AP31:AR31"/>
    <mergeCell ref="AS31:AU31"/>
    <mergeCell ref="AV31:AX31"/>
    <mergeCell ref="AY31:BA31"/>
    <mergeCell ref="S32:T32"/>
    <mergeCell ref="U32:V32"/>
    <mergeCell ref="W32:Z32"/>
    <mergeCell ref="AA32:AC32"/>
    <mergeCell ref="AD32:AF32"/>
    <mergeCell ref="AG32:AI32"/>
    <mergeCell ref="B32:C32"/>
    <mergeCell ref="D32:J32"/>
    <mergeCell ref="K32:L32"/>
    <mergeCell ref="M32:N32"/>
    <mergeCell ref="O32:P32"/>
    <mergeCell ref="Q32:R32"/>
    <mergeCell ref="BB32:BE32"/>
    <mergeCell ref="BF32:BI32"/>
    <mergeCell ref="BJ32:BL32"/>
    <mergeCell ref="BM32:BO32"/>
    <mergeCell ref="BP32:BS32"/>
    <mergeCell ref="BT32:BW32"/>
    <mergeCell ref="AJ32:AL32"/>
    <mergeCell ref="AM32:AO32"/>
    <mergeCell ref="AP32:AR32"/>
    <mergeCell ref="AS32:AU32"/>
    <mergeCell ref="AV32:AX32"/>
    <mergeCell ref="AY32:BA32"/>
    <mergeCell ref="S33:T33"/>
    <mergeCell ref="U33:V33"/>
    <mergeCell ref="W33:Z33"/>
    <mergeCell ref="AA33:AC33"/>
    <mergeCell ref="AD33:AF33"/>
    <mergeCell ref="AG33:AI33"/>
    <mergeCell ref="B33:C33"/>
    <mergeCell ref="D33:J33"/>
    <mergeCell ref="K33:L33"/>
    <mergeCell ref="M33:N33"/>
    <mergeCell ref="O33:P33"/>
    <mergeCell ref="Q33:R33"/>
    <mergeCell ref="BB33:BE33"/>
    <mergeCell ref="BF33:BI33"/>
    <mergeCell ref="BJ33:BL33"/>
    <mergeCell ref="BM33:BO33"/>
    <mergeCell ref="BP33:BS33"/>
    <mergeCell ref="BT33:BW33"/>
    <mergeCell ref="AJ33:AL33"/>
    <mergeCell ref="AM33:AO33"/>
    <mergeCell ref="AP33:AR33"/>
    <mergeCell ref="AS33:AU33"/>
    <mergeCell ref="AV33:AX33"/>
    <mergeCell ref="AY33:BA33"/>
    <mergeCell ref="S34:T34"/>
    <mergeCell ref="U34:V34"/>
    <mergeCell ref="W34:Z34"/>
    <mergeCell ref="AA34:AC34"/>
    <mergeCell ref="AD34:AF34"/>
    <mergeCell ref="AG34:AI34"/>
    <mergeCell ref="B34:C34"/>
    <mergeCell ref="D34:J34"/>
    <mergeCell ref="K34:L34"/>
    <mergeCell ref="M34:N34"/>
    <mergeCell ref="O34:P34"/>
    <mergeCell ref="Q34:R34"/>
    <mergeCell ref="BB34:BE34"/>
    <mergeCell ref="BF34:BI34"/>
    <mergeCell ref="BJ34:BL34"/>
    <mergeCell ref="BM34:BO34"/>
    <mergeCell ref="BP34:BS34"/>
    <mergeCell ref="BT34:BW34"/>
    <mergeCell ref="AJ34:AL34"/>
    <mergeCell ref="AM34:AO34"/>
    <mergeCell ref="AP34:AR34"/>
    <mergeCell ref="AS34:AU34"/>
    <mergeCell ref="AV34:AX34"/>
    <mergeCell ref="AY34:BA34"/>
    <mergeCell ref="S35:T35"/>
    <mergeCell ref="U35:V35"/>
    <mergeCell ref="W35:Z35"/>
    <mergeCell ref="AA35:AC35"/>
    <mergeCell ref="AD35:AF35"/>
    <mergeCell ref="AG35:AI35"/>
    <mergeCell ref="B35:C35"/>
    <mergeCell ref="D35:J35"/>
    <mergeCell ref="K35:L35"/>
    <mergeCell ref="M35:N35"/>
    <mergeCell ref="O35:P35"/>
    <mergeCell ref="Q35:R35"/>
    <mergeCell ref="BB35:BE35"/>
    <mergeCell ref="BF35:BI35"/>
    <mergeCell ref="BJ35:BL35"/>
    <mergeCell ref="BM35:BO35"/>
    <mergeCell ref="BP35:BS35"/>
    <mergeCell ref="BT35:BW35"/>
    <mergeCell ref="AJ35:AL35"/>
    <mergeCell ref="AM35:AO35"/>
    <mergeCell ref="AP35:AR35"/>
    <mergeCell ref="AS35:AU35"/>
    <mergeCell ref="AV35:AX35"/>
    <mergeCell ref="AY35:BA35"/>
    <mergeCell ref="BJ36:BL36"/>
    <mergeCell ref="BM36:BO36"/>
    <mergeCell ref="BP36:BS36"/>
    <mergeCell ref="BT36:BW36"/>
    <mergeCell ref="B47:C49"/>
    <mergeCell ref="D47:J49"/>
    <mergeCell ref="K47:AG47"/>
    <mergeCell ref="AH47:AM49"/>
    <mergeCell ref="AN47:AS49"/>
    <mergeCell ref="AM36:AO36"/>
    <mergeCell ref="AP36:AR36"/>
    <mergeCell ref="AS36:AU36"/>
    <mergeCell ref="AV36:AX36"/>
    <mergeCell ref="AY36:BA36"/>
    <mergeCell ref="BB36:BE36"/>
    <mergeCell ref="U36:V36"/>
    <mergeCell ref="W36:Z36"/>
    <mergeCell ref="AA36:AC36"/>
    <mergeCell ref="AD36:AF36"/>
    <mergeCell ref="AG36:AI36"/>
    <mergeCell ref="AJ36:AL36"/>
    <mergeCell ref="B36:J36"/>
    <mergeCell ref="K36:L36"/>
    <mergeCell ref="M36:N36"/>
    <mergeCell ref="K48:Y48"/>
    <mergeCell ref="Z48:AC49"/>
    <mergeCell ref="AD48:AG49"/>
    <mergeCell ref="K49:M49"/>
    <mergeCell ref="N49:P49"/>
    <mergeCell ref="Q49:S49"/>
    <mergeCell ref="T49:V49"/>
    <mergeCell ref="W49:Y49"/>
    <mergeCell ref="BF36:BI36"/>
    <mergeCell ref="O36:P36"/>
    <mergeCell ref="Q36:R36"/>
    <mergeCell ref="S36:T36"/>
    <mergeCell ref="B51:C51"/>
    <mergeCell ref="D51:J51"/>
    <mergeCell ref="K51:M51"/>
    <mergeCell ref="N51:P51"/>
    <mergeCell ref="Q51:S51"/>
    <mergeCell ref="B50:C50"/>
    <mergeCell ref="D50:J50"/>
    <mergeCell ref="K50:M50"/>
    <mergeCell ref="N50:P50"/>
    <mergeCell ref="Q50:S50"/>
    <mergeCell ref="T51:V51"/>
    <mergeCell ref="W51:Y51"/>
    <mergeCell ref="Z51:AC51"/>
    <mergeCell ref="AD51:AG51"/>
    <mergeCell ref="AH51:AM51"/>
    <mergeCell ref="AN51:AS51"/>
    <mergeCell ref="W50:Y50"/>
    <mergeCell ref="Z50:AC50"/>
    <mergeCell ref="AD50:AG50"/>
    <mergeCell ref="AH50:AM50"/>
    <mergeCell ref="AN50:AS50"/>
    <mergeCell ref="T50:V50"/>
    <mergeCell ref="B53:C53"/>
    <mergeCell ref="D53:J53"/>
    <mergeCell ref="K53:M53"/>
    <mergeCell ref="N53:P53"/>
    <mergeCell ref="Q53:S53"/>
    <mergeCell ref="B52:C52"/>
    <mergeCell ref="D52:J52"/>
    <mergeCell ref="K52:M52"/>
    <mergeCell ref="N52:P52"/>
    <mergeCell ref="Q52:S52"/>
    <mergeCell ref="T53:V53"/>
    <mergeCell ref="W53:Y53"/>
    <mergeCell ref="Z53:AC53"/>
    <mergeCell ref="AD53:AG53"/>
    <mergeCell ref="AH53:AM53"/>
    <mergeCell ref="AN53:AS53"/>
    <mergeCell ref="W52:Y52"/>
    <mergeCell ref="Z52:AC52"/>
    <mergeCell ref="AD52:AG52"/>
    <mergeCell ref="AH52:AM52"/>
    <mergeCell ref="AN52:AS52"/>
    <mergeCell ref="T52:V52"/>
    <mergeCell ref="B55:C55"/>
    <mergeCell ref="D55:J55"/>
    <mergeCell ref="K55:M55"/>
    <mergeCell ref="N55:P55"/>
    <mergeCell ref="Q55:S55"/>
    <mergeCell ref="B54:C54"/>
    <mergeCell ref="D54:J54"/>
    <mergeCell ref="K54:M54"/>
    <mergeCell ref="N54:P54"/>
    <mergeCell ref="Q54:S54"/>
    <mergeCell ref="T55:V55"/>
    <mergeCell ref="W55:Y55"/>
    <mergeCell ref="Z55:AC55"/>
    <mergeCell ref="AD55:AG55"/>
    <mergeCell ref="AH55:AM55"/>
    <mergeCell ref="AN55:AS55"/>
    <mergeCell ref="W54:Y54"/>
    <mergeCell ref="Z54:AC54"/>
    <mergeCell ref="AD54:AG54"/>
    <mergeCell ref="AH54:AM54"/>
    <mergeCell ref="AN54:AS54"/>
    <mergeCell ref="T54:V54"/>
    <mergeCell ref="B57:C57"/>
    <mergeCell ref="D57:J57"/>
    <mergeCell ref="K57:M57"/>
    <mergeCell ref="N57:P57"/>
    <mergeCell ref="Q57:S57"/>
    <mergeCell ref="B56:C56"/>
    <mergeCell ref="D56:J56"/>
    <mergeCell ref="K56:M56"/>
    <mergeCell ref="N56:P56"/>
    <mergeCell ref="Q56:S56"/>
    <mergeCell ref="T57:V57"/>
    <mergeCell ref="W57:Y57"/>
    <mergeCell ref="Z57:AC57"/>
    <mergeCell ref="AD57:AG57"/>
    <mergeCell ref="AH57:AM57"/>
    <mergeCell ref="AN57:AS57"/>
    <mergeCell ref="W56:Y56"/>
    <mergeCell ref="Z56:AC56"/>
    <mergeCell ref="AD56:AG56"/>
    <mergeCell ref="AH56:AM56"/>
    <mergeCell ref="AN56:AS56"/>
    <mergeCell ref="T56:V56"/>
    <mergeCell ref="Z58:AC58"/>
    <mergeCell ref="AD58:AG58"/>
    <mergeCell ref="AH58:AM58"/>
    <mergeCell ref="AN58:AS58"/>
    <mergeCell ref="B63:K64"/>
    <mergeCell ref="L63:R64"/>
    <mergeCell ref="S63:AF63"/>
    <mergeCell ref="AG63:AU64"/>
    <mergeCell ref="S64:Y64"/>
    <mergeCell ref="Z64:AF64"/>
    <mergeCell ref="B58:J58"/>
    <mergeCell ref="K58:M58"/>
    <mergeCell ref="N58:P58"/>
    <mergeCell ref="Q58:S58"/>
    <mergeCell ref="T58:V58"/>
    <mergeCell ref="W58:Y58"/>
    <mergeCell ref="B65:K66"/>
    <mergeCell ref="L65:R66"/>
    <mergeCell ref="S65:Y66"/>
    <mergeCell ref="Z65:AF66"/>
    <mergeCell ref="AG65:AU66"/>
    <mergeCell ref="B67:K67"/>
    <mergeCell ref="L67:Q67"/>
    <mergeCell ref="S67:X67"/>
    <mergeCell ref="Z67:AE67"/>
    <mergeCell ref="AG67:AU67"/>
    <mergeCell ref="B69:D69"/>
    <mergeCell ref="E69:K69"/>
    <mergeCell ref="L69:Q69"/>
    <mergeCell ref="S69:X69"/>
    <mergeCell ref="Z69:AE69"/>
    <mergeCell ref="AG69:AU69"/>
    <mergeCell ref="B68:D68"/>
    <mergeCell ref="E68:K68"/>
    <mergeCell ref="L68:Q68"/>
    <mergeCell ref="S68:X68"/>
    <mergeCell ref="Z68:AE68"/>
    <mergeCell ref="AG68:AU68"/>
    <mergeCell ref="B70:K70"/>
    <mergeCell ref="L70:Q70"/>
    <mergeCell ref="S70:X70"/>
    <mergeCell ref="Z70:AE70"/>
    <mergeCell ref="AG70:AU70"/>
    <mergeCell ref="B71:K71"/>
    <mergeCell ref="L71:Q71"/>
    <mergeCell ref="S71:X71"/>
    <mergeCell ref="Z71:AE71"/>
    <mergeCell ref="AG71:AU71"/>
  </mergeCells>
  <phoneticPr fontId="2"/>
  <pageMargins left="0.7" right="0.7" top="0.75" bottom="0.75" header="0.3" footer="0.3"/>
  <pageSetup paperSize="9" scale="40" orientation="landscape" r:id="rId1"/>
  <rowBreaks count="1" manualBreakCount="1">
    <brk id="45" max="71" man="1"/>
  </rowBreaks>
  <ignoredErrors>
    <ignoredError sqref="D1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56D7-E61C-4EE2-BCF2-1D5FC54839C3}">
  <sheetPr>
    <pageSetUpPr fitToPage="1"/>
  </sheetPr>
  <dimension ref="A1:BO68"/>
  <sheetViews>
    <sheetView showGridLines="0" view="pageBreakPreview" topLeftCell="A13" zoomScale="70" zoomScaleNormal="85" zoomScaleSheetLayoutView="70" workbookViewId="0">
      <selection activeCell="BM43" sqref="BM43"/>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1117"/>
      <c r="I47" s="1118"/>
      <c r="J47" s="1118"/>
      <c r="K47" s="1118"/>
      <c r="L47" s="1118"/>
      <c r="M47" s="1118"/>
      <c r="N47" s="1119"/>
      <c r="O47" s="255" t="s">
        <v>96</v>
      </c>
      <c r="P47" s="1120"/>
      <c r="Q47" s="1120"/>
      <c r="R47" s="256" t="s">
        <v>95</v>
      </c>
      <c r="S47" s="945"/>
      <c r="T47" s="946"/>
      <c r="U47" s="256" t="s">
        <v>41</v>
      </c>
      <c r="V47" s="945"/>
      <c r="W47" s="946"/>
      <c r="X47" s="256" t="s">
        <v>100</v>
      </c>
      <c r="Y47" s="947">
        <v>313</v>
      </c>
      <c r="Z47" s="948"/>
      <c r="AA47" s="963" t="s">
        <v>99</v>
      </c>
      <c r="AB47" s="964"/>
      <c r="AC47" s="945"/>
      <c r="AD47" s="946"/>
      <c r="AE47" s="946"/>
      <c r="AF47" s="257" t="s">
        <v>0</v>
      </c>
      <c r="AG47" s="953">
        <f>P47*V47*Y47</f>
        <v>0</v>
      </c>
      <c r="AH47" s="954"/>
      <c r="AI47" s="954"/>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934">
        <f>P48*V48*Y48</f>
        <v>0</v>
      </c>
      <c r="AH48" s="935"/>
      <c r="AI48" s="935"/>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903"/>
      <c r="I51" s="904"/>
      <c r="J51" s="904"/>
      <c r="K51" s="904"/>
      <c r="L51" s="904"/>
      <c r="M51" s="904"/>
      <c r="N51" s="905"/>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1108"/>
      <c r="I53" s="1109"/>
      <c r="J53" s="1109"/>
      <c r="K53" s="1109"/>
      <c r="L53" s="1109"/>
      <c r="M53" s="1109"/>
      <c r="N53" s="1110"/>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1111"/>
      <c r="I54" s="1112"/>
      <c r="J54" s="1112"/>
      <c r="K54" s="1112"/>
      <c r="L54" s="1112"/>
      <c r="M54" s="1112"/>
      <c r="N54" s="1113"/>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1114"/>
      <c r="I55" s="1115"/>
      <c r="J55" s="1115"/>
      <c r="K55" s="1115"/>
      <c r="L55" s="1115"/>
      <c r="M55" s="1115"/>
      <c r="N55" s="1116"/>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614">
        <f>SUM(AC47:AE55)</f>
        <v>0</v>
      </c>
      <c r="AD56" s="615"/>
      <c r="AE56" s="615"/>
      <c r="AF56" s="257" t="s">
        <v>0</v>
      </c>
      <c r="AG56" s="614">
        <f>SUM(AG47:AI55)</f>
        <v>0</v>
      </c>
      <c r="AH56" s="615"/>
      <c r="AI56" s="615"/>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6364-16D4-44ED-B219-C8CA593DB664}">
  <sheetPr>
    <pageSetUpPr fitToPage="1"/>
  </sheetPr>
  <dimension ref="A1:BM78"/>
  <sheetViews>
    <sheetView showGridLines="0" view="pageBreakPreview" zoomScale="70" zoomScaleNormal="85" zoomScaleSheetLayoutView="70" workbookViewId="0">
      <selection activeCell="AR62" sqref="AR62"/>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 customWidth="1"/>
    <col min="58" max="58" width="2" style="1" customWidth="1"/>
    <col min="59" max="16384" width="9" style="1"/>
  </cols>
  <sheetData>
    <row r="1" spans="1:65" ht="17.25" x14ac:dyDescent="0.4">
      <c r="B1" s="119" t="s">
        <v>141</v>
      </c>
      <c r="C1" s="7"/>
      <c r="D1" s="7"/>
      <c r="E1" s="7"/>
      <c r="F1" s="7"/>
      <c r="BD1" s="64" t="s">
        <v>67</v>
      </c>
    </row>
    <row r="2" spans="1:65"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6"/>
      <c r="BF2" s="6"/>
      <c r="BG2" s="6"/>
    </row>
    <row r="3" spans="1:65" ht="19.5" customHeight="1" thickBot="1" x14ac:dyDescent="0.45"/>
    <row r="4" spans="1:65" ht="35.25" customHeight="1" thickBot="1" x14ac:dyDescent="0.45">
      <c r="B4" s="764" t="s">
        <v>43</v>
      </c>
      <c r="C4" s="765"/>
      <c r="D4" s="765"/>
      <c r="E4" s="575"/>
      <c r="F4" s="575"/>
      <c r="G4" s="575"/>
      <c r="H4" s="575"/>
      <c r="I4" s="575"/>
      <c r="J4" s="575"/>
      <c r="K4" s="576"/>
      <c r="M4" s="63" t="s">
        <v>57</v>
      </c>
      <c r="Z4" s="766" t="s">
        <v>42</v>
      </c>
      <c r="AA4" s="767"/>
      <c r="AB4" s="767"/>
      <c r="AC4" s="767"/>
      <c r="AD4" s="767"/>
      <c r="AE4" s="767"/>
      <c r="AF4" s="767"/>
      <c r="AG4" s="767"/>
      <c r="AH4" s="767"/>
      <c r="AI4" s="780"/>
      <c r="AL4" s="768" t="s">
        <v>64</v>
      </c>
      <c r="AM4" s="769"/>
      <c r="AN4" s="769"/>
      <c r="AO4" s="769"/>
      <c r="AP4" s="769"/>
      <c r="AQ4" s="769"/>
      <c r="AR4" s="574">
        <f>'生産者 (1)'!AR4+'生産者 (2)'!AR4+'生産者 (3)'!AR4+'生産者 (4)'!AR4+'生産者 (5)'!AR4+'生産者 (6)'!AR4+'生産者 (7)'!AR4+'生産者 (8)'!AR4</f>
        <v>0</v>
      </c>
      <c r="AS4" s="574"/>
      <c r="AT4" s="5" t="s">
        <v>41</v>
      </c>
      <c r="AU4" s="8"/>
      <c r="AV4" s="8"/>
      <c r="AW4" s="768" t="s">
        <v>112</v>
      </c>
      <c r="AX4" s="769"/>
      <c r="AY4" s="769"/>
      <c r="AZ4" s="769"/>
      <c r="BA4" s="574">
        <f>'生産者 (1)'!BA4+'生産者 (2)'!BA4+'生産者 (3)'!BA4+'生産者 (4)'!BA4+'生産者 (5)'!BA4+'生産者 (6)'!BA4+'生産者 (7)'!BA4+'生産者 (8)'!BA4</f>
        <v>0</v>
      </c>
      <c r="BB4" s="574"/>
      <c r="BC4" s="5" t="s">
        <v>41</v>
      </c>
    </row>
    <row r="5" spans="1:65" ht="17.25" customHeight="1" x14ac:dyDescent="0.4"/>
    <row r="6" spans="1:65" ht="18.75" customHeight="1" x14ac:dyDescent="0.4">
      <c r="B6" s="63" t="s">
        <v>123</v>
      </c>
      <c r="AJ6" s="10"/>
      <c r="AK6" s="10"/>
      <c r="AM6" s="9"/>
      <c r="AP6" s="9"/>
      <c r="AQ6" s="9"/>
      <c r="AR6" s="9"/>
      <c r="AS6" s="9"/>
      <c r="AT6" s="9"/>
      <c r="AU6" s="9"/>
      <c r="AV6" s="9"/>
      <c r="AW6" s="9"/>
    </row>
    <row r="7" spans="1:65" ht="18.75" customHeight="1" x14ac:dyDescent="0.4">
      <c r="B7" s="63" t="s">
        <v>124</v>
      </c>
      <c r="AJ7" s="10"/>
      <c r="AK7" s="10"/>
      <c r="AM7" s="9"/>
      <c r="AP7" s="9"/>
      <c r="AQ7" s="9"/>
      <c r="AR7" s="9"/>
      <c r="AS7" s="9"/>
      <c r="AT7" s="9"/>
      <c r="AU7" s="9"/>
      <c r="AV7" s="9"/>
      <c r="AW7" s="9"/>
    </row>
    <row r="8" spans="1:65"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3"/>
      <c r="BE8" s="13"/>
      <c r="BF8" s="13"/>
      <c r="BG8" s="13"/>
      <c r="BH8" s="13"/>
      <c r="BI8" s="13"/>
    </row>
    <row r="9" spans="1:65"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3"/>
      <c r="BE9" s="13"/>
      <c r="BF9" s="13"/>
      <c r="BG9" s="13"/>
      <c r="BH9" s="13"/>
      <c r="BI9" s="13"/>
    </row>
    <row r="10" spans="1:65"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5" t="s">
        <v>33</v>
      </c>
      <c r="AE10" s="4" t="s">
        <v>35</v>
      </c>
      <c r="AF10" s="3" t="s">
        <v>34</v>
      </c>
      <c r="AG10" s="15" t="s">
        <v>33</v>
      </c>
      <c r="AH10" s="4" t="s">
        <v>35</v>
      </c>
      <c r="AI10" s="3" t="s">
        <v>34</v>
      </c>
      <c r="AJ10" s="15" t="s">
        <v>33</v>
      </c>
      <c r="AK10" s="4" t="s">
        <v>35</v>
      </c>
      <c r="AL10" s="3" t="s">
        <v>34</v>
      </c>
      <c r="AM10" s="15" t="s">
        <v>33</v>
      </c>
      <c r="AN10" s="4" t="s">
        <v>35</v>
      </c>
      <c r="AO10" s="3" t="s">
        <v>34</v>
      </c>
      <c r="AP10" s="15" t="s">
        <v>33</v>
      </c>
      <c r="AQ10" s="775"/>
      <c r="AR10" s="776"/>
      <c r="AS10" s="775"/>
      <c r="AT10" s="778"/>
      <c r="AU10" s="776"/>
      <c r="AV10" s="528" t="s">
        <v>58</v>
      </c>
      <c r="AW10" s="529"/>
      <c r="AX10" s="529"/>
      <c r="AY10" s="530"/>
      <c r="AZ10" s="528" t="s">
        <v>50</v>
      </c>
      <c r="BA10" s="529"/>
      <c r="BB10" s="529"/>
      <c r="BC10" s="530"/>
      <c r="BD10" s="13"/>
      <c r="BE10" s="13"/>
      <c r="BF10" s="13"/>
      <c r="BG10" s="13"/>
      <c r="BH10" s="13"/>
      <c r="BI10" s="13"/>
    </row>
    <row r="11" spans="1:65"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120">
        <f>'生産者 (1)'!AB11+'生産者 (2)'!AB11+'生産者 (3)'!AB11+'生産者 (4)'!AB11+'生産者 (5)'!AB11+'生産者 (6)'!AB11+'生産者 (7)'!AB11+'生産者 (8)'!AB11</f>
        <v>0</v>
      </c>
      <c r="AC11" s="121">
        <f>'生産者 (1)'!AC11+'生産者 (2)'!AC11+'生産者 (3)'!AC11+'生産者 (4)'!AC11+'生産者 (5)'!AC11+'生産者 (6)'!AC11+'生産者 (7)'!AC11+'生産者 (8)'!AC11</f>
        <v>0</v>
      </c>
      <c r="AD11" s="122">
        <f>'生産者 (1)'!AD11+'生産者 (2)'!AD11+'生産者 (3)'!AD11+'生産者 (4)'!AD11+'生産者 (5)'!AD11+'生産者 (6)'!AD11+'生産者 (7)'!AD11+'生産者 (8)'!AD11</f>
        <v>0</v>
      </c>
      <c r="AE11" s="120">
        <f>'生産者 (1)'!AE11+'生産者 (2)'!AE11+'生産者 (3)'!AE11+'生産者 (4)'!AE11+'生産者 (5)'!AE11+'生産者 (6)'!AE11+'生産者 (7)'!AE11+'生産者 (8)'!AE11</f>
        <v>0</v>
      </c>
      <c r="AF11" s="121">
        <f>'生産者 (1)'!AF11+'生産者 (2)'!AF11+'生産者 (3)'!AF11+'生産者 (4)'!AF11+'生産者 (5)'!AF11+'生産者 (6)'!AF11+'生産者 (7)'!AF11+'生産者 (8)'!AF11</f>
        <v>0</v>
      </c>
      <c r="AG11" s="122">
        <f>'生産者 (1)'!AG11+'生産者 (2)'!AG11+'生産者 (3)'!AG11+'生産者 (4)'!AG11+'生産者 (5)'!AG11+'生産者 (6)'!AG11+'生産者 (7)'!AG11+'生産者 (8)'!AG11</f>
        <v>0</v>
      </c>
      <c r="AH11" s="120">
        <f>'生産者 (1)'!AH11+'生産者 (2)'!AH11+'生産者 (3)'!AH11+'生産者 (4)'!AH11+'生産者 (5)'!AH11+'生産者 (6)'!AH11+'生産者 (7)'!AH11+'生産者 (8)'!AH11</f>
        <v>0</v>
      </c>
      <c r="AI11" s="121">
        <f>'生産者 (1)'!AI11+'生産者 (2)'!AI11+'生産者 (3)'!AI11+'生産者 (4)'!AI11+'生産者 (5)'!AI11+'生産者 (6)'!AI11+'生産者 (7)'!AI11+'生産者 (8)'!AI11</f>
        <v>0</v>
      </c>
      <c r="AJ11" s="122">
        <f>'生産者 (1)'!AJ11+'生産者 (2)'!AJ11+'生産者 (3)'!AJ11+'生産者 (4)'!AJ11+'生産者 (5)'!AJ11+'生産者 (6)'!AJ11+'生産者 (7)'!AJ11+'生産者 (8)'!AJ11</f>
        <v>0</v>
      </c>
      <c r="AK11" s="120">
        <f>'生産者 (1)'!AK11+'生産者 (2)'!AK11+'生産者 (3)'!AK11+'生産者 (4)'!AK11+'生産者 (5)'!AK11+'生産者 (6)'!AK11+'生産者 (7)'!AK11+'生産者 (8)'!AK11</f>
        <v>0</v>
      </c>
      <c r="AL11" s="121">
        <f>'生産者 (1)'!AL11+'生産者 (2)'!AL11+'生産者 (3)'!AL11+'生産者 (4)'!AL11+'生産者 (5)'!AL11+'生産者 (6)'!AL11+'生産者 (7)'!AL11+'生産者 (8)'!AL11</f>
        <v>0</v>
      </c>
      <c r="AM11" s="122">
        <f>'生産者 (1)'!AM11+'生産者 (2)'!AM11+'生産者 (3)'!AM11+'生産者 (4)'!AM11+'生産者 (5)'!AM11+'生産者 (6)'!AM11+'生産者 (7)'!AM11+'生産者 (8)'!AM11</f>
        <v>0</v>
      </c>
      <c r="AN11" s="120">
        <f>'生産者 (1)'!AN11+'生産者 (2)'!AN11+'生産者 (3)'!AN11+'生産者 (4)'!AN11+'生産者 (5)'!AN11+'生産者 (6)'!AN11+'生産者 (7)'!AN11+'生産者 (8)'!AN11</f>
        <v>0</v>
      </c>
      <c r="AO11" s="121">
        <f>'生産者 (1)'!AO11+'生産者 (2)'!AO11+'生産者 (3)'!AO11+'生産者 (4)'!AO11+'生産者 (5)'!AO11+'生産者 (6)'!AO11+'生産者 (7)'!AO11+'生産者 (8)'!AO11</f>
        <v>0</v>
      </c>
      <c r="AP11" s="85"/>
      <c r="AQ11" s="590">
        <f>SUM(AB11:AP11)</f>
        <v>0</v>
      </c>
      <c r="AR11" s="591"/>
      <c r="AS11" s="16"/>
      <c r="AT11" s="17"/>
      <c r="AU11" s="18"/>
      <c r="AV11" s="747">
        <f>'生産者 (1)'!AV11+'生産者 (2)'!AV11+'生産者 (3)'!AV11+'生産者 (4)'!AV11+'生産者 (5)'!AV11+'生産者 (6)'!AV11+'生産者 (7)'!AV11+'生産者 (8)'!AV11</f>
        <v>0</v>
      </c>
      <c r="AW11" s="748"/>
      <c r="AX11" s="748"/>
      <c r="AY11" s="750" t="s">
        <v>0</v>
      </c>
      <c r="AZ11" s="747">
        <f>'生産者 (1)'!AZ11+'生産者 (2)'!AZ11+'生産者 (3)'!AZ11+'生産者 (4)'!AZ11+'生産者 (5)'!AZ11+'生産者 (6)'!AZ11+'生産者 (7)'!AZ11+'生産者 (8)'!AZ11</f>
        <v>0</v>
      </c>
      <c r="BA11" s="748"/>
      <c r="BB11" s="748"/>
      <c r="BC11" s="749" t="s">
        <v>0</v>
      </c>
      <c r="BD11" s="12"/>
      <c r="BE11" s="12"/>
      <c r="BF11" s="12"/>
      <c r="BG11" s="12"/>
      <c r="BH11" s="12"/>
      <c r="BI11" s="12"/>
    </row>
    <row r="12" spans="1:65"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120">
        <f>'生産者 (1)'!AB12+'生産者 (2)'!AB12+'生産者 (3)'!AB12+'生産者 (4)'!AB12+'生産者 (5)'!AB12+'生産者 (6)'!AB12+'生産者 (7)'!AB12+'生産者 (8)'!AB12</f>
        <v>0</v>
      </c>
      <c r="AC12" s="121">
        <f>'生産者 (1)'!AC12+'生産者 (2)'!AC12+'生産者 (3)'!AC12+'生産者 (4)'!AC12+'生産者 (5)'!AC12+'生産者 (6)'!AC12+'生産者 (7)'!AC12+'生産者 (8)'!AC12</f>
        <v>0</v>
      </c>
      <c r="AD12" s="122">
        <f>'生産者 (1)'!AD12+'生産者 (2)'!AD12+'生産者 (3)'!AD12+'生産者 (4)'!AD12+'生産者 (5)'!AD12+'生産者 (6)'!AD12+'生産者 (7)'!AD12+'生産者 (8)'!AD12</f>
        <v>0</v>
      </c>
      <c r="AE12" s="120">
        <f>'生産者 (1)'!AE12+'生産者 (2)'!AE12+'生産者 (3)'!AE12+'生産者 (4)'!AE12+'生産者 (5)'!AE12+'生産者 (6)'!AE12+'生産者 (7)'!AE12+'生産者 (8)'!AE12</f>
        <v>0</v>
      </c>
      <c r="AF12" s="121">
        <f>'生産者 (1)'!AF12+'生産者 (2)'!AF12+'生産者 (3)'!AF12+'生産者 (4)'!AF12+'生産者 (5)'!AF12+'生産者 (6)'!AF12+'生産者 (7)'!AF12+'生産者 (8)'!AF12</f>
        <v>0</v>
      </c>
      <c r="AG12" s="122">
        <f>'生産者 (1)'!AG12+'生産者 (2)'!AG12+'生産者 (3)'!AG12+'生産者 (4)'!AG12+'生産者 (5)'!AG12+'生産者 (6)'!AG12+'生産者 (7)'!AG12+'生産者 (8)'!AG12</f>
        <v>0</v>
      </c>
      <c r="AH12" s="120">
        <f>'生産者 (1)'!AH12+'生産者 (2)'!AH12+'生産者 (3)'!AH12+'生産者 (4)'!AH12+'生産者 (5)'!AH12+'生産者 (6)'!AH12+'生産者 (7)'!AH12+'生産者 (8)'!AH12</f>
        <v>0</v>
      </c>
      <c r="AI12" s="121">
        <f>'生産者 (1)'!AI12+'生産者 (2)'!AI12+'生産者 (3)'!AI12+'生産者 (4)'!AI12+'生産者 (5)'!AI12+'生産者 (6)'!AI12+'生産者 (7)'!AI12+'生産者 (8)'!AI12</f>
        <v>0</v>
      </c>
      <c r="AJ12" s="122">
        <f>'生産者 (1)'!AJ12+'生産者 (2)'!AJ12+'生産者 (3)'!AJ12+'生産者 (4)'!AJ12+'生産者 (5)'!AJ12+'生産者 (6)'!AJ12+'生産者 (7)'!AJ12+'生産者 (8)'!AJ12</f>
        <v>0</v>
      </c>
      <c r="AK12" s="120">
        <f>'生産者 (1)'!AK12+'生産者 (2)'!AK12+'生産者 (3)'!AK12+'生産者 (4)'!AK12+'生産者 (5)'!AK12+'生産者 (6)'!AK12+'生産者 (7)'!AK12+'生産者 (8)'!AK12</f>
        <v>0</v>
      </c>
      <c r="AL12" s="121">
        <f>'生産者 (1)'!AL12+'生産者 (2)'!AL12+'生産者 (3)'!AL12+'生産者 (4)'!AL12+'生産者 (5)'!AL12+'生産者 (6)'!AL12+'生産者 (7)'!AL12+'生産者 (8)'!AL12</f>
        <v>0</v>
      </c>
      <c r="AM12" s="122">
        <f>'生産者 (1)'!AM12+'生産者 (2)'!AM12+'生産者 (3)'!AM12+'生産者 (4)'!AM12+'生産者 (5)'!AM12+'生産者 (6)'!AM12+'生産者 (7)'!AM12+'生産者 (8)'!AM12</f>
        <v>0</v>
      </c>
      <c r="AN12" s="120">
        <f>'生産者 (1)'!AN12+'生産者 (2)'!AN12+'生産者 (3)'!AN12+'生産者 (4)'!AN12+'生産者 (5)'!AN12+'生産者 (6)'!AN12+'生産者 (7)'!AN12+'生産者 (8)'!AN12</f>
        <v>0</v>
      </c>
      <c r="AO12" s="121">
        <f>'生産者 (1)'!AO12+'生産者 (2)'!AO12+'生産者 (3)'!AO12+'生産者 (4)'!AO12+'生産者 (5)'!AO12+'生産者 (6)'!AO12+'生産者 (7)'!AO12+'生産者 (8)'!AO12</f>
        <v>0</v>
      </c>
      <c r="AP12" s="86"/>
      <c r="AQ12" s="577">
        <f t="shared" ref="AQ12:AQ31" si="0">SUM(AB12:AP12)</f>
        <v>0</v>
      </c>
      <c r="AR12" s="578"/>
      <c r="AS12" s="19"/>
      <c r="AT12" s="20"/>
      <c r="AU12" s="21"/>
      <c r="AV12" s="692"/>
      <c r="AW12" s="693"/>
      <c r="AX12" s="693"/>
      <c r="AY12" s="696"/>
      <c r="AZ12" s="692"/>
      <c r="BA12" s="693"/>
      <c r="BB12" s="693"/>
      <c r="BC12" s="719"/>
      <c r="BD12" s="12"/>
      <c r="BE12" s="12"/>
      <c r="BF12" s="12"/>
      <c r="BG12" s="12"/>
      <c r="BH12" s="12"/>
      <c r="BI12" s="12"/>
      <c r="BM12" s="9"/>
    </row>
    <row r="13" spans="1:65"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120">
        <f>'生産者 (1)'!AB13+'生産者 (2)'!AB13+'生産者 (3)'!AB13+'生産者 (4)'!AB13+'生産者 (5)'!AB13+'生産者 (6)'!AB13+'生産者 (7)'!AB13+'生産者 (8)'!AB13</f>
        <v>0</v>
      </c>
      <c r="AC13" s="121">
        <f>'生産者 (1)'!AC13+'生産者 (2)'!AC13+'生産者 (3)'!AC13+'生産者 (4)'!AC13+'生産者 (5)'!AC13+'生産者 (6)'!AC13+'生産者 (7)'!AC13+'生産者 (8)'!AC13</f>
        <v>0</v>
      </c>
      <c r="AD13" s="122">
        <f>'生産者 (1)'!AD13+'生産者 (2)'!AD13+'生産者 (3)'!AD13+'生産者 (4)'!AD13+'生産者 (5)'!AD13+'生産者 (6)'!AD13+'生産者 (7)'!AD13+'生産者 (8)'!AD13</f>
        <v>0</v>
      </c>
      <c r="AE13" s="120">
        <f>'生産者 (1)'!AE13+'生産者 (2)'!AE13+'生産者 (3)'!AE13+'生産者 (4)'!AE13+'生産者 (5)'!AE13+'生産者 (6)'!AE13+'生産者 (7)'!AE13+'生産者 (8)'!AE13</f>
        <v>0</v>
      </c>
      <c r="AF13" s="121">
        <f>'生産者 (1)'!AF13+'生産者 (2)'!AF13+'生産者 (3)'!AF13+'生産者 (4)'!AF13+'生産者 (5)'!AF13+'生産者 (6)'!AF13+'生産者 (7)'!AF13+'生産者 (8)'!AF13</f>
        <v>0</v>
      </c>
      <c r="AG13" s="122">
        <f>'生産者 (1)'!AG13+'生産者 (2)'!AG13+'生産者 (3)'!AG13+'生産者 (4)'!AG13+'生産者 (5)'!AG13+'生産者 (6)'!AG13+'生産者 (7)'!AG13+'生産者 (8)'!AG13</f>
        <v>0</v>
      </c>
      <c r="AH13" s="120">
        <f>'生産者 (1)'!AH13+'生産者 (2)'!AH13+'生産者 (3)'!AH13+'生産者 (4)'!AH13+'生産者 (5)'!AH13+'生産者 (6)'!AH13+'生産者 (7)'!AH13+'生産者 (8)'!AH13</f>
        <v>0</v>
      </c>
      <c r="AI13" s="121">
        <f>'生産者 (1)'!AI13+'生産者 (2)'!AI13+'生産者 (3)'!AI13+'生産者 (4)'!AI13+'生産者 (5)'!AI13+'生産者 (6)'!AI13+'生産者 (7)'!AI13+'生産者 (8)'!AI13</f>
        <v>0</v>
      </c>
      <c r="AJ13" s="122">
        <f>'生産者 (1)'!AJ13+'生産者 (2)'!AJ13+'生産者 (3)'!AJ13+'生産者 (4)'!AJ13+'生産者 (5)'!AJ13+'生産者 (6)'!AJ13+'生産者 (7)'!AJ13+'生産者 (8)'!AJ13</f>
        <v>0</v>
      </c>
      <c r="AK13" s="120">
        <f>'生産者 (1)'!AK13+'生産者 (2)'!AK13+'生産者 (3)'!AK13+'生産者 (4)'!AK13+'生産者 (5)'!AK13+'生産者 (6)'!AK13+'生産者 (7)'!AK13+'生産者 (8)'!AK13</f>
        <v>0</v>
      </c>
      <c r="AL13" s="121">
        <f>'生産者 (1)'!AL13+'生産者 (2)'!AL13+'生産者 (3)'!AL13+'生産者 (4)'!AL13+'生産者 (5)'!AL13+'生産者 (6)'!AL13+'生産者 (7)'!AL13+'生産者 (8)'!AL13</f>
        <v>0</v>
      </c>
      <c r="AM13" s="122">
        <f>'生産者 (1)'!AM13+'生産者 (2)'!AM13+'生産者 (3)'!AM13+'生産者 (4)'!AM13+'生産者 (5)'!AM13+'生産者 (6)'!AM13+'生産者 (7)'!AM13+'生産者 (8)'!AM13</f>
        <v>0</v>
      </c>
      <c r="AN13" s="120">
        <f>'生産者 (1)'!AN13+'生産者 (2)'!AN13+'生産者 (3)'!AN13+'生産者 (4)'!AN13+'生産者 (5)'!AN13+'生産者 (6)'!AN13+'生産者 (7)'!AN13+'生産者 (8)'!AN13</f>
        <v>0</v>
      </c>
      <c r="AO13" s="121">
        <f>'生産者 (1)'!AO13+'生産者 (2)'!AO13+'生産者 (3)'!AO13+'生産者 (4)'!AO13+'生産者 (5)'!AO13+'生産者 (6)'!AO13+'生産者 (7)'!AO13+'生産者 (8)'!AO13</f>
        <v>0</v>
      </c>
      <c r="AP13" s="86"/>
      <c r="AQ13" s="577">
        <f t="shared" si="0"/>
        <v>0</v>
      </c>
      <c r="AR13" s="578"/>
      <c r="AS13" s="751">
        <f>U11*AQ11+U12*AQ12+U13*AQ13+U14*AQ14+U15*AQ15+U16*AQ16+U17*AQ17+U18*AQ18+1600*AQ23</f>
        <v>0</v>
      </c>
      <c r="AT13" s="752"/>
      <c r="AU13" s="691" t="s">
        <v>51</v>
      </c>
      <c r="AV13" s="692"/>
      <c r="AW13" s="693"/>
      <c r="AX13" s="693"/>
      <c r="AY13" s="696"/>
      <c r="AZ13" s="692"/>
      <c r="BA13" s="693"/>
      <c r="BB13" s="693"/>
      <c r="BC13" s="719"/>
      <c r="BD13" s="12"/>
      <c r="BE13" s="12"/>
      <c r="BF13" s="12"/>
      <c r="BG13" s="12"/>
      <c r="BH13" s="12"/>
      <c r="BI13" s="12"/>
    </row>
    <row r="14" spans="1:65"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120">
        <f>'生産者 (1)'!AB14+'生産者 (2)'!AB14+'生産者 (3)'!AB14+'生産者 (4)'!AB14+'生産者 (5)'!AB14+'生産者 (6)'!AB14+'生産者 (7)'!AB14+'生産者 (8)'!AB14</f>
        <v>0</v>
      </c>
      <c r="AC14" s="121">
        <f>'生産者 (1)'!AC14+'生産者 (2)'!AC14+'生産者 (3)'!AC14+'生産者 (4)'!AC14+'生産者 (5)'!AC14+'生産者 (6)'!AC14+'生産者 (7)'!AC14+'生産者 (8)'!AC14</f>
        <v>0</v>
      </c>
      <c r="AD14" s="122">
        <f>'生産者 (1)'!AD14+'生産者 (2)'!AD14+'生産者 (3)'!AD14+'生産者 (4)'!AD14+'生産者 (5)'!AD14+'生産者 (6)'!AD14+'生産者 (7)'!AD14+'生産者 (8)'!AD14</f>
        <v>0</v>
      </c>
      <c r="AE14" s="120">
        <f>'生産者 (1)'!AE14+'生産者 (2)'!AE14+'生産者 (3)'!AE14+'生産者 (4)'!AE14+'生産者 (5)'!AE14+'生産者 (6)'!AE14+'生産者 (7)'!AE14+'生産者 (8)'!AE14</f>
        <v>0</v>
      </c>
      <c r="AF14" s="121">
        <f>'生産者 (1)'!AF14+'生産者 (2)'!AF14+'生産者 (3)'!AF14+'生産者 (4)'!AF14+'生産者 (5)'!AF14+'生産者 (6)'!AF14+'生産者 (7)'!AF14+'生産者 (8)'!AF14</f>
        <v>0</v>
      </c>
      <c r="AG14" s="122">
        <f>'生産者 (1)'!AG14+'生産者 (2)'!AG14+'生産者 (3)'!AG14+'生産者 (4)'!AG14+'生産者 (5)'!AG14+'生産者 (6)'!AG14+'生産者 (7)'!AG14+'生産者 (8)'!AG14</f>
        <v>0</v>
      </c>
      <c r="AH14" s="120">
        <f>'生産者 (1)'!AH14+'生産者 (2)'!AH14+'生産者 (3)'!AH14+'生産者 (4)'!AH14+'生産者 (5)'!AH14+'生産者 (6)'!AH14+'生産者 (7)'!AH14+'生産者 (8)'!AH14</f>
        <v>0</v>
      </c>
      <c r="AI14" s="121">
        <f>'生産者 (1)'!AI14+'生産者 (2)'!AI14+'生産者 (3)'!AI14+'生産者 (4)'!AI14+'生産者 (5)'!AI14+'生産者 (6)'!AI14+'生産者 (7)'!AI14+'生産者 (8)'!AI14</f>
        <v>0</v>
      </c>
      <c r="AJ14" s="122">
        <f>'生産者 (1)'!AJ14+'生産者 (2)'!AJ14+'生産者 (3)'!AJ14+'生産者 (4)'!AJ14+'生産者 (5)'!AJ14+'生産者 (6)'!AJ14+'生産者 (7)'!AJ14+'生産者 (8)'!AJ14</f>
        <v>0</v>
      </c>
      <c r="AK14" s="120">
        <f>'生産者 (1)'!AK14+'生産者 (2)'!AK14+'生産者 (3)'!AK14+'生産者 (4)'!AK14+'生産者 (5)'!AK14+'生産者 (6)'!AK14+'生産者 (7)'!AK14+'生産者 (8)'!AK14</f>
        <v>0</v>
      </c>
      <c r="AL14" s="121">
        <f>'生産者 (1)'!AL14+'生産者 (2)'!AL14+'生産者 (3)'!AL14+'生産者 (4)'!AL14+'生産者 (5)'!AL14+'生産者 (6)'!AL14+'生産者 (7)'!AL14+'生産者 (8)'!AL14</f>
        <v>0</v>
      </c>
      <c r="AM14" s="122">
        <f>'生産者 (1)'!AM14+'生産者 (2)'!AM14+'生産者 (3)'!AM14+'生産者 (4)'!AM14+'生産者 (5)'!AM14+'生産者 (6)'!AM14+'生産者 (7)'!AM14+'生産者 (8)'!AM14</f>
        <v>0</v>
      </c>
      <c r="AN14" s="120">
        <f>'生産者 (1)'!AN14+'生産者 (2)'!AN14+'生産者 (3)'!AN14+'生産者 (4)'!AN14+'生産者 (5)'!AN14+'生産者 (6)'!AN14+'生産者 (7)'!AN14+'生産者 (8)'!AN14</f>
        <v>0</v>
      </c>
      <c r="AO14" s="121">
        <f>'生産者 (1)'!AO14+'生産者 (2)'!AO14+'生産者 (3)'!AO14+'生産者 (4)'!AO14+'生産者 (5)'!AO14+'生産者 (6)'!AO14+'生産者 (7)'!AO14+'生産者 (8)'!AO14</f>
        <v>0</v>
      </c>
      <c r="AP14" s="86"/>
      <c r="AQ14" s="577">
        <f t="shared" si="0"/>
        <v>0</v>
      </c>
      <c r="AR14" s="578"/>
      <c r="AS14" s="751"/>
      <c r="AT14" s="752"/>
      <c r="AU14" s="691"/>
      <c r="AV14" s="692"/>
      <c r="AW14" s="693"/>
      <c r="AX14" s="693"/>
      <c r="AY14" s="696"/>
      <c r="AZ14" s="692"/>
      <c r="BA14" s="693"/>
      <c r="BB14" s="693"/>
      <c r="BC14" s="719"/>
      <c r="BD14" s="12"/>
      <c r="BE14" s="12"/>
      <c r="BF14" s="12"/>
      <c r="BG14" s="12"/>
      <c r="BH14" s="12"/>
      <c r="BI14" s="12"/>
    </row>
    <row r="15" spans="1:65"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120">
        <f>'生産者 (1)'!AB15+'生産者 (2)'!AB15+'生産者 (3)'!AB15+'生産者 (4)'!AB15+'生産者 (5)'!AB15+'生産者 (6)'!AB15+'生産者 (7)'!AB15+'生産者 (8)'!AB15</f>
        <v>0</v>
      </c>
      <c r="AC15" s="121">
        <f>'生産者 (1)'!AC15+'生産者 (2)'!AC15+'生産者 (3)'!AC15+'生産者 (4)'!AC15+'生産者 (5)'!AC15+'生産者 (6)'!AC15+'生産者 (7)'!AC15+'生産者 (8)'!AC15</f>
        <v>0</v>
      </c>
      <c r="AD15" s="122">
        <f>'生産者 (1)'!AD15+'生産者 (2)'!AD15+'生産者 (3)'!AD15+'生産者 (4)'!AD15+'生産者 (5)'!AD15+'生産者 (6)'!AD15+'生産者 (7)'!AD15+'生産者 (8)'!AD15</f>
        <v>0</v>
      </c>
      <c r="AE15" s="120">
        <f>'生産者 (1)'!AE15+'生産者 (2)'!AE15+'生産者 (3)'!AE15+'生産者 (4)'!AE15+'生産者 (5)'!AE15+'生産者 (6)'!AE15+'生産者 (7)'!AE15+'生産者 (8)'!AE15</f>
        <v>0</v>
      </c>
      <c r="AF15" s="121">
        <f>'生産者 (1)'!AF15+'生産者 (2)'!AF15+'生産者 (3)'!AF15+'生産者 (4)'!AF15+'生産者 (5)'!AF15+'生産者 (6)'!AF15+'生産者 (7)'!AF15+'生産者 (8)'!AF15</f>
        <v>0</v>
      </c>
      <c r="AG15" s="122">
        <f>'生産者 (1)'!AG15+'生産者 (2)'!AG15+'生産者 (3)'!AG15+'生産者 (4)'!AG15+'生産者 (5)'!AG15+'生産者 (6)'!AG15+'生産者 (7)'!AG15+'生産者 (8)'!AG15</f>
        <v>0</v>
      </c>
      <c r="AH15" s="120">
        <f>'生産者 (1)'!AH15+'生産者 (2)'!AH15+'生産者 (3)'!AH15+'生産者 (4)'!AH15+'生産者 (5)'!AH15+'生産者 (6)'!AH15+'生産者 (7)'!AH15+'生産者 (8)'!AH15</f>
        <v>0</v>
      </c>
      <c r="AI15" s="121">
        <f>'生産者 (1)'!AI15+'生産者 (2)'!AI15+'生産者 (3)'!AI15+'生産者 (4)'!AI15+'生産者 (5)'!AI15+'生産者 (6)'!AI15+'生産者 (7)'!AI15+'生産者 (8)'!AI15</f>
        <v>0</v>
      </c>
      <c r="AJ15" s="122">
        <f>'生産者 (1)'!AJ15+'生産者 (2)'!AJ15+'生産者 (3)'!AJ15+'生産者 (4)'!AJ15+'生産者 (5)'!AJ15+'生産者 (6)'!AJ15+'生産者 (7)'!AJ15+'生産者 (8)'!AJ15</f>
        <v>0</v>
      </c>
      <c r="AK15" s="120">
        <f>'生産者 (1)'!AK15+'生産者 (2)'!AK15+'生産者 (3)'!AK15+'生産者 (4)'!AK15+'生産者 (5)'!AK15+'生産者 (6)'!AK15+'生産者 (7)'!AK15+'生産者 (8)'!AK15</f>
        <v>0</v>
      </c>
      <c r="AL15" s="121">
        <f>'生産者 (1)'!AL15+'生産者 (2)'!AL15+'生産者 (3)'!AL15+'生産者 (4)'!AL15+'生産者 (5)'!AL15+'生産者 (6)'!AL15+'生産者 (7)'!AL15+'生産者 (8)'!AL15</f>
        <v>0</v>
      </c>
      <c r="AM15" s="122">
        <f>'生産者 (1)'!AM15+'生産者 (2)'!AM15+'生産者 (3)'!AM15+'生産者 (4)'!AM15+'生産者 (5)'!AM15+'生産者 (6)'!AM15+'生産者 (7)'!AM15+'生産者 (8)'!AM15</f>
        <v>0</v>
      </c>
      <c r="AN15" s="120">
        <f>'生産者 (1)'!AN15+'生産者 (2)'!AN15+'生産者 (3)'!AN15+'生産者 (4)'!AN15+'生産者 (5)'!AN15+'生産者 (6)'!AN15+'生産者 (7)'!AN15+'生産者 (8)'!AN15</f>
        <v>0</v>
      </c>
      <c r="AO15" s="121">
        <f>'生産者 (1)'!AO15+'生産者 (2)'!AO15+'生産者 (3)'!AO15+'生産者 (4)'!AO15+'生産者 (5)'!AO15+'生産者 (6)'!AO15+'生産者 (7)'!AO15+'生産者 (8)'!AO15</f>
        <v>0</v>
      </c>
      <c r="AP15" s="86"/>
      <c r="AQ15" s="577">
        <f t="shared" si="0"/>
        <v>0</v>
      </c>
      <c r="AR15" s="578"/>
      <c r="AS15" s="721" t="s">
        <v>52</v>
      </c>
      <c r="AT15" s="722"/>
      <c r="AU15" s="696"/>
      <c r="AV15" s="692"/>
      <c r="AW15" s="693"/>
      <c r="AX15" s="693"/>
      <c r="AY15" s="696"/>
      <c r="AZ15" s="692"/>
      <c r="BA15" s="693"/>
      <c r="BB15" s="693"/>
      <c r="BC15" s="719"/>
      <c r="BD15" s="12"/>
      <c r="BE15" s="12"/>
      <c r="BF15" s="12"/>
      <c r="BG15" s="12"/>
      <c r="BH15" s="12"/>
      <c r="BI15" s="12"/>
    </row>
    <row r="16" spans="1:65"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120">
        <f>'生産者 (1)'!AB16+'生産者 (2)'!AB16+'生産者 (3)'!AB16+'生産者 (4)'!AB16+'生産者 (5)'!AB16+'生産者 (6)'!AB16+'生産者 (7)'!AB16+'生産者 (8)'!AB16</f>
        <v>0</v>
      </c>
      <c r="AC16" s="121">
        <f>'生産者 (1)'!AC16+'生産者 (2)'!AC16+'生産者 (3)'!AC16+'生産者 (4)'!AC16+'生産者 (5)'!AC16+'生産者 (6)'!AC16+'生産者 (7)'!AC16+'生産者 (8)'!AC16</f>
        <v>0</v>
      </c>
      <c r="AD16" s="122">
        <f>'生産者 (1)'!AD16+'生産者 (2)'!AD16+'生産者 (3)'!AD16+'生産者 (4)'!AD16+'生産者 (5)'!AD16+'生産者 (6)'!AD16+'生産者 (7)'!AD16+'生産者 (8)'!AD16</f>
        <v>0</v>
      </c>
      <c r="AE16" s="120">
        <f>'生産者 (1)'!AE16+'生産者 (2)'!AE16+'生産者 (3)'!AE16+'生産者 (4)'!AE16+'生産者 (5)'!AE16+'生産者 (6)'!AE16+'生産者 (7)'!AE16+'生産者 (8)'!AE16</f>
        <v>0</v>
      </c>
      <c r="AF16" s="121">
        <f>'生産者 (1)'!AF16+'生産者 (2)'!AF16+'生産者 (3)'!AF16+'生産者 (4)'!AF16+'生産者 (5)'!AF16+'生産者 (6)'!AF16+'生産者 (7)'!AF16+'生産者 (8)'!AF16</f>
        <v>0</v>
      </c>
      <c r="AG16" s="122">
        <f>'生産者 (1)'!AG16+'生産者 (2)'!AG16+'生産者 (3)'!AG16+'生産者 (4)'!AG16+'生産者 (5)'!AG16+'生産者 (6)'!AG16+'生産者 (7)'!AG16+'生産者 (8)'!AG16</f>
        <v>0</v>
      </c>
      <c r="AH16" s="120">
        <f>'生産者 (1)'!AH16+'生産者 (2)'!AH16+'生産者 (3)'!AH16+'生産者 (4)'!AH16+'生産者 (5)'!AH16+'生産者 (6)'!AH16+'生産者 (7)'!AH16+'生産者 (8)'!AH16</f>
        <v>0</v>
      </c>
      <c r="AI16" s="121">
        <f>'生産者 (1)'!AI16+'生産者 (2)'!AI16+'生産者 (3)'!AI16+'生産者 (4)'!AI16+'生産者 (5)'!AI16+'生産者 (6)'!AI16+'生産者 (7)'!AI16+'生産者 (8)'!AI16</f>
        <v>0</v>
      </c>
      <c r="AJ16" s="122">
        <f>'生産者 (1)'!AJ16+'生産者 (2)'!AJ16+'生産者 (3)'!AJ16+'生産者 (4)'!AJ16+'生産者 (5)'!AJ16+'生産者 (6)'!AJ16+'生産者 (7)'!AJ16+'生産者 (8)'!AJ16</f>
        <v>0</v>
      </c>
      <c r="AK16" s="120">
        <f>'生産者 (1)'!AK16+'生産者 (2)'!AK16+'生産者 (3)'!AK16+'生産者 (4)'!AK16+'生産者 (5)'!AK16+'生産者 (6)'!AK16+'生産者 (7)'!AK16+'生産者 (8)'!AK16</f>
        <v>0</v>
      </c>
      <c r="AL16" s="121">
        <f>'生産者 (1)'!AL16+'生産者 (2)'!AL16+'生産者 (3)'!AL16+'生産者 (4)'!AL16+'生産者 (5)'!AL16+'生産者 (6)'!AL16+'生産者 (7)'!AL16+'生産者 (8)'!AL16</f>
        <v>0</v>
      </c>
      <c r="AM16" s="122">
        <f>'生産者 (1)'!AM16+'生産者 (2)'!AM16+'生産者 (3)'!AM16+'生産者 (4)'!AM16+'生産者 (5)'!AM16+'生産者 (6)'!AM16+'生産者 (7)'!AM16+'生産者 (8)'!AM16</f>
        <v>0</v>
      </c>
      <c r="AN16" s="120">
        <f>'生産者 (1)'!AN16+'生産者 (2)'!AN16+'生産者 (3)'!AN16+'生産者 (4)'!AN16+'生産者 (5)'!AN16+'生産者 (6)'!AN16+'生産者 (7)'!AN16+'生産者 (8)'!AN16</f>
        <v>0</v>
      </c>
      <c r="AO16" s="121">
        <f>'生産者 (1)'!AO16+'生産者 (2)'!AO16+'生産者 (3)'!AO16+'生産者 (4)'!AO16+'生産者 (5)'!AO16+'生産者 (6)'!AO16+'生産者 (7)'!AO16+'生産者 (8)'!AO16</f>
        <v>0</v>
      </c>
      <c r="AP16" s="86"/>
      <c r="AQ16" s="577">
        <f>SUM(AB16:AP16)</f>
        <v>0</v>
      </c>
      <c r="AR16" s="578"/>
      <c r="AS16" s="68"/>
      <c r="AT16" s="69"/>
      <c r="AU16" s="70"/>
      <c r="AV16" s="692"/>
      <c r="AW16" s="693"/>
      <c r="AX16" s="693"/>
      <c r="AY16" s="696"/>
      <c r="AZ16" s="692"/>
      <c r="BA16" s="693"/>
      <c r="BB16" s="693"/>
      <c r="BC16" s="719"/>
      <c r="BD16" s="67"/>
      <c r="BE16" s="67"/>
      <c r="BF16" s="67"/>
      <c r="BG16" s="67"/>
      <c r="BH16" s="67"/>
      <c r="BI16" s="67"/>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123">
        <f>'生産者 (1)'!AB17+'生産者 (2)'!AB17+'生産者 (3)'!AB17+'生産者 (4)'!AB17+'生産者 (5)'!AB17+'生産者 (6)'!AB17+'生産者 (7)'!AB17+'生産者 (8)'!AB17</f>
        <v>0</v>
      </c>
      <c r="AC17" s="124">
        <f>'生産者 (1)'!AC17+'生産者 (2)'!AC17+'生産者 (3)'!AC17+'生産者 (4)'!AC17+'生産者 (5)'!AC17+'生産者 (6)'!AC17+'生産者 (7)'!AC17+'生産者 (8)'!AC17</f>
        <v>0</v>
      </c>
      <c r="AD17" s="125">
        <f>'生産者 (1)'!AD17+'生産者 (2)'!AD17+'生産者 (3)'!AD17+'生産者 (4)'!AD17+'生産者 (5)'!AD17+'生産者 (6)'!AD17+'生産者 (7)'!AD17+'生産者 (8)'!AD17</f>
        <v>0</v>
      </c>
      <c r="AE17" s="123">
        <f>'生産者 (1)'!AE17+'生産者 (2)'!AE17+'生産者 (3)'!AE17+'生産者 (4)'!AE17+'生産者 (5)'!AE17+'生産者 (6)'!AE17+'生産者 (7)'!AE17+'生産者 (8)'!AE17</f>
        <v>0</v>
      </c>
      <c r="AF17" s="124">
        <f>'生産者 (1)'!AF17+'生産者 (2)'!AF17+'生産者 (3)'!AF17+'生産者 (4)'!AF17+'生産者 (5)'!AF17+'生産者 (6)'!AF17+'生産者 (7)'!AF17+'生産者 (8)'!AF17</f>
        <v>0</v>
      </c>
      <c r="AG17" s="125">
        <f>'生産者 (1)'!AG17+'生産者 (2)'!AG17+'生産者 (3)'!AG17+'生産者 (4)'!AG17+'生産者 (5)'!AG17+'生産者 (6)'!AG17+'生産者 (7)'!AG17+'生産者 (8)'!AG17</f>
        <v>0</v>
      </c>
      <c r="AH17" s="123">
        <f>'生産者 (1)'!AH17+'生産者 (2)'!AH17+'生産者 (3)'!AH17+'生産者 (4)'!AH17+'生産者 (5)'!AH17+'生産者 (6)'!AH17+'生産者 (7)'!AH17+'生産者 (8)'!AH17</f>
        <v>0</v>
      </c>
      <c r="AI17" s="124">
        <f>'生産者 (1)'!AI17+'生産者 (2)'!AI17+'生産者 (3)'!AI17+'生産者 (4)'!AI17+'生産者 (5)'!AI17+'生産者 (6)'!AI17+'生産者 (7)'!AI17+'生産者 (8)'!AI17</f>
        <v>0</v>
      </c>
      <c r="AJ17" s="125">
        <f>'生産者 (1)'!AJ17+'生産者 (2)'!AJ17+'生産者 (3)'!AJ17+'生産者 (4)'!AJ17+'生産者 (5)'!AJ17+'生産者 (6)'!AJ17+'生産者 (7)'!AJ17+'生産者 (8)'!AJ17</f>
        <v>0</v>
      </c>
      <c r="AK17" s="123">
        <f>'生産者 (1)'!AK17+'生産者 (2)'!AK17+'生産者 (3)'!AK17+'生産者 (4)'!AK17+'生産者 (5)'!AK17+'生産者 (6)'!AK17+'生産者 (7)'!AK17+'生産者 (8)'!AK17</f>
        <v>0</v>
      </c>
      <c r="AL17" s="124">
        <f>'生産者 (1)'!AL17+'生産者 (2)'!AL17+'生産者 (3)'!AL17+'生産者 (4)'!AL17+'生産者 (5)'!AL17+'生産者 (6)'!AL17+'生産者 (7)'!AL17+'生産者 (8)'!AL17</f>
        <v>0</v>
      </c>
      <c r="AM17" s="125">
        <f>'生産者 (1)'!AM17+'生産者 (2)'!AM17+'生産者 (3)'!AM17+'生産者 (4)'!AM17+'生産者 (5)'!AM17+'生産者 (6)'!AM17+'生産者 (7)'!AM17+'生産者 (8)'!AM17</f>
        <v>0</v>
      </c>
      <c r="AN17" s="123">
        <f>'生産者 (1)'!AN17+'生産者 (2)'!AN17+'生産者 (3)'!AN17+'生産者 (4)'!AN17+'生産者 (5)'!AN17+'生産者 (6)'!AN17+'生産者 (7)'!AN17+'生産者 (8)'!AN17</f>
        <v>0</v>
      </c>
      <c r="AO17" s="124">
        <f>'生産者 (1)'!AO17+'生産者 (2)'!AO17+'生産者 (3)'!AO17+'生産者 (4)'!AO17+'生産者 (5)'!AO17+'生産者 (6)'!AO17+'生産者 (7)'!AO17+'生産者 (8)'!AO17</f>
        <v>0</v>
      </c>
      <c r="AP17" s="87"/>
      <c r="AQ17" s="577">
        <f t="shared" si="0"/>
        <v>0</v>
      </c>
      <c r="AR17" s="578"/>
      <c r="AS17" s="579">
        <f>IF(AS13-AR4*1000&lt;0,0,AS13-AR4*500)</f>
        <v>0</v>
      </c>
      <c r="AT17" s="580"/>
      <c r="AU17" s="761" t="s">
        <v>51</v>
      </c>
      <c r="AV17" s="692"/>
      <c r="AW17" s="693"/>
      <c r="AX17" s="693"/>
      <c r="AY17" s="696"/>
      <c r="AZ17" s="692"/>
      <c r="BA17" s="693"/>
      <c r="BB17" s="693"/>
      <c r="BC17" s="719"/>
      <c r="BD17" s="12"/>
      <c r="BE17" s="12"/>
      <c r="BF17" s="12"/>
      <c r="BG17" s="12"/>
      <c r="BH17" s="12"/>
      <c r="BI17" s="12"/>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126">
        <f>'生産者 (1)'!AB18+'生産者 (2)'!AB18+'生産者 (3)'!AB18+'生産者 (4)'!AB18+'生産者 (5)'!AB18+'生産者 (6)'!AB18+'生産者 (7)'!AB18+'生産者 (8)'!AB18</f>
        <v>0</v>
      </c>
      <c r="AC18" s="127">
        <f>'生産者 (1)'!AC18+'生産者 (2)'!AC18+'生産者 (3)'!AC18+'生産者 (4)'!AC18+'生産者 (5)'!AC18+'生産者 (6)'!AC18+'生産者 (7)'!AC18+'生産者 (8)'!AC18</f>
        <v>0</v>
      </c>
      <c r="AD18" s="128">
        <f>'生産者 (1)'!AD18+'生産者 (2)'!AD18+'生産者 (3)'!AD18+'生産者 (4)'!AD18+'生産者 (5)'!AD18+'生産者 (6)'!AD18+'生産者 (7)'!AD18+'生産者 (8)'!AD18</f>
        <v>0</v>
      </c>
      <c r="AE18" s="126">
        <f>'生産者 (1)'!AE18+'生産者 (2)'!AE18+'生産者 (3)'!AE18+'生産者 (4)'!AE18+'生産者 (5)'!AE18+'生産者 (6)'!AE18+'生産者 (7)'!AE18+'生産者 (8)'!AE18</f>
        <v>0</v>
      </c>
      <c r="AF18" s="127">
        <f>'生産者 (1)'!AF18+'生産者 (2)'!AF18+'生産者 (3)'!AF18+'生産者 (4)'!AF18+'生産者 (5)'!AF18+'生産者 (6)'!AF18+'生産者 (7)'!AF18+'生産者 (8)'!AF18</f>
        <v>0</v>
      </c>
      <c r="AG18" s="129">
        <f>'生産者 (1)'!AG18+'生産者 (2)'!AG18+'生産者 (3)'!AG18+'生産者 (4)'!AG18+'生産者 (5)'!AG18+'生産者 (6)'!AG18+'生産者 (7)'!AG18+'生産者 (8)'!AG18</f>
        <v>0</v>
      </c>
      <c r="AH18" s="126">
        <f>'生産者 (1)'!AH18+'生産者 (2)'!AH18+'生産者 (3)'!AH18+'生産者 (4)'!AH18+'生産者 (5)'!AH18+'生産者 (6)'!AH18+'生産者 (7)'!AH18+'生産者 (8)'!AH18</f>
        <v>0</v>
      </c>
      <c r="AI18" s="127">
        <f>'生産者 (1)'!AI18+'生産者 (2)'!AI18+'生産者 (3)'!AI18+'生産者 (4)'!AI18+'生産者 (5)'!AI18+'生産者 (6)'!AI18+'生産者 (7)'!AI18+'生産者 (8)'!AI18</f>
        <v>0</v>
      </c>
      <c r="AJ18" s="129">
        <f>'生産者 (1)'!AJ18+'生産者 (2)'!AJ18+'生産者 (3)'!AJ18+'生産者 (4)'!AJ18+'生産者 (5)'!AJ18+'生産者 (6)'!AJ18+'生産者 (7)'!AJ18+'生産者 (8)'!AJ18</f>
        <v>0</v>
      </c>
      <c r="AK18" s="126">
        <f>'生産者 (1)'!AK18+'生産者 (2)'!AK18+'生産者 (3)'!AK18+'生産者 (4)'!AK18+'生産者 (5)'!AK18+'生産者 (6)'!AK18+'生産者 (7)'!AK18+'生産者 (8)'!AK18</f>
        <v>0</v>
      </c>
      <c r="AL18" s="127">
        <f>'生産者 (1)'!AL18+'生産者 (2)'!AL18+'生産者 (3)'!AL18+'生産者 (4)'!AL18+'生産者 (5)'!AL18+'生産者 (6)'!AL18+'生産者 (7)'!AL18+'生産者 (8)'!AL18</f>
        <v>0</v>
      </c>
      <c r="AM18" s="129">
        <f>'生産者 (1)'!AM18+'生産者 (2)'!AM18+'生産者 (3)'!AM18+'生産者 (4)'!AM18+'生産者 (5)'!AM18+'生産者 (6)'!AM18+'生産者 (7)'!AM18+'生産者 (8)'!AM18</f>
        <v>0</v>
      </c>
      <c r="AN18" s="126">
        <f>'生産者 (1)'!AN18+'生産者 (2)'!AN18+'生産者 (3)'!AN18+'生産者 (4)'!AN18+'生産者 (5)'!AN18+'生産者 (6)'!AN18+'生産者 (7)'!AN18+'生産者 (8)'!AN18</f>
        <v>0</v>
      </c>
      <c r="AO18" s="127">
        <f>'生産者 (1)'!AO18+'生産者 (2)'!AO18+'生産者 (3)'!AO18+'生産者 (4)'!AO18+'生産者 (5)'!AO18+'生産者 (6)'!AO18+'生産者 (7)'!AO18+'生産者 (8)'!AO18</f>
        <v>0</v>
      </c>
      <c r="AP18" s="88"/>
      <c r="AQ18" s="723">
        <f t="shared" si="0"/>
        <v>0</v>
      </c>
      <c r="AR18" s="724"/>
      <c r="AS18" s="581"/>
      <c r="AT18" s="582"/>
      <c r="AU18" s="762"/>
      <c r="AV18" s="694"/>
      <c r="AW18" s="695"/>
      <c r="AX18" s="695"/>
      <c r="AY18" s="697"/>
      <c r="AZ18" s="694"/>
      <c r="BA18" s="695"/>
      <c r="BB18" s="695"/>
      <c r="BC18" s="720"/>
      <c r="BD18" s="12"/>
      <c r="BE18" s="12"/>
      <c r="BF18" s="12"/>
      <c r="BG18" s="12"/>
      <c r="BH18" s="12"/>
      <c r="BI18" s="12"/>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130">
        <f>'生産者 (1)'!AB19+'生産者 (2)'!AB19+'生産者 (3)'!AB19+'生産者 (4)'!AB19+'生産者 (5)'!AB19+'生産者 (6)'!AB19+'生産者 (7)'!AB19+'生産者 (8)'!AB19</f>
        <v>0</v>
      </c>
      <c r="AC19" s="131">
        <f>'生産者 (1)'!AC19+'生産者 (2)'!AC19+'生産者 (3)'!AC19+'生産者 (4)'!AC19+'生産者 (5)'!AC19+'生産者 (6)'!AC19+'生産者 (7)'!AC19+'生産者 (8)'!AC19</f>
        <v>0</v>
      </c>
      <c r="AD19" s="132">
        <f>'生産者 (1)'!AD19+'生産者 (2)'!AD19+'生産者 (3)'!AD19+'生産者 (4)'!AD19+'生産者 (5)'!AD19+'生産者 (6)'!AD19+'生産者 (7)'!AD19+'生産者 (8)'!AD19</f>
        <v>0</v>
      </c>
      <c r="AE19" s="130">
        <f>'生産者 (1)'!AE19+'生産者 (2)'!AE19+'生産者 (3)'!AE19+'生産者 (4)'!AE19+'生産者 (5)'!AE19+'生産者 (6)'!AE19+'生産者 (7)'!AE19+'生産者 (8)'!AE19</f>
        <v>0</v>
      </c>
      <c r="AF19" s="131">
        <f>'生産者 (1)'!AF19+'生産者 (2)'!AF19+'生産者 (3)'!AF19+'生産者 (4)'!AF19+'生産者 (5)'!AF19+'生産者 (6)'!AF19+'生産者 (7)'!AF19+'生産者 (8)'!AF19</f>
        <v>0</v>
      </c>
      <c r="AG19" s="132">
        <f>'生産者 (1)'!AG19+'生産者 (2)'!AG19+'生産者 (3)'!AG19+'生産者 (4)'!AG19+'生産者 (5)'!AG19+'生産者 (6)'!AG19+'生産者 (7)'!AG19+'生産者 (8)'!AG19</f>
        <v>0</v>
      </c>
      <c r="AH19" s="130">
        <f>'生産者 (1)'!AH19+'生産者 (2)'!AH19+'生産者 (3)'!AH19+'生産者 (4)'!AH19+'生産者 (5)'!AH19+'生産者 (6)'!AH19+'生産者 (7)'!AH19+'生産者 (8)'!AH19</f>
        <v>0</v>
      </c>
      <c r="AI19" s="131">
        <f>'生産者 (1)'!AI19+'生産者 (2)'!AI19+'生産者 (3)'!AI19+'生産者 (4)'!AI19+'生産者 (5)'!AI19+'生産者 (6)'!AI19+'生産者 (7)'!AI19+'生産者 (8)'!AI19</f>
        <v>0</v>
      </c>
      <c r="AJ19" s="132">
        <f>'生産者 (1)'!AJ19+'生産者 (2)'!AJ19+'生産者 (3)'!AJ19+'生産者 (4)'!AJ19+'生産者 (5)'!AJ19+'生産者 (6)'!AJ19+'生産者 (7)'!AJ19+'生産者 (8)'!AJ19</f>
        <v>0</v>
      </c>
      <c r="AK19" s="130">
        <f>'生産者 (1)'!AK19+'生産者 (2)'!AK19+'生産者 (3)'!AK19+'生産者 (4)'!AK19+'生産者 (5)'!AK19+'生産者 (6)'!AK19+'生産者 (7)'!AK19+'生産者 (8)'!AK19</f>
        <v>0</v>
      </c>
      <c r="AL19" s="131">
        <f>'生産者 (1)'!AL19+'生産者 (2)'!AL19+'生産者 (3)'!AL19+'生産者 (4)'!AL19+'生産者 (5)'!AL19+'生産者 (6)'!AL19+'生産者 (7)'!AL19+'生産者 (8)'!AL19</f>
        <v>0</v>
      </c>
      <c r="AM19" s="132">
        <f>'生産者 (1)'!AM19+'生産者 (2)'!AM19+'生産者 (3)'!AM19+'生産者 (4)'!AM19+'生産者 (5)'!AM19+'生産者 (6)'!AM19+'生産者 (7)'!AM19+'生産者 (8)'!AM19</f>
        <v>0</v>
      </c>
      <c r="AN19" s="130">
        <f>'生産者 (1)'!AN19+'生産者 (2)'!AN19+'生産者 (3)'!AN19+'生産者 (4)'!AN19+'生産者 (5)'!AN19+'生産者 (6)'!AN19+'生産者 (7)'!AN19+'生産者 (8)'!AN19</f>
        <v>0</v>
      </c>
      <c r="AO19" s="131">
        <f>'生産者 (1)'!AO19+'生産者 (2)'!AO19+'生産者 (3)'!AO19+'生産者 (4)'!AO19+'生産者 (5)'!AO19+'生産者 (6)'!AO19+'生産者 (7)'!AO19+'生産者 (8)'!AO19</f>
        <v>0</v>
      </c>
      <c r="AP19" s="89"/>
      <c r="AQ19" s="645">
        <f t="shared" si="0"/>
        <v>0</v>
      </c>
      <c r="AR19" s="646"/>
      <c r="AS19" s="698">
        <f>U19*AQ19+U20*AQ20+U21*AQ21+U22*AQ22+400*AQ23</f>
        <v>0</v>
      </c>
      <c r="AT19" s="699"/>
      <c r="AU19" s="690" t="s">
        <v>51</v>
      </c>
      <c r="AV19" s="627">
        <f>'生産者 (1)'!AV19+'生産者 (2)'!AV19+'生産者 (3)'!AV19+'生産者 (4)'!AV19+'生産者 (5)'!AV19+'生産者 (6)'!AV19+'生産者 (7)'!AV19+'生産者 (8)'!AV19</f>
        <v>0</v>
      </c>
      <c r="AW19" s="628"/>
      <c r="AX19" s="628"/>
      <c r="AY19" s="670" t="s">
        <v>0</v>
      </c>
      <c r="AZ19" s="627">
        <f>'生産者 (1)'!AZ19+'生産者 (2)'!AZ19+'生産者 (3)'!AZ19+'生産者 (4)'!AZ19+'生産者 (5)'!AZ19+'生産者 (6)'!AZ19+'生産者 (7)'!AZ19+'生産者 (8)'!AZ19</f>
        <v>0</v>
      </c>
      <c r="BA19" s="628"/>
      <c r="BB19" s="628"/>
      <c r="BC19" s="658" t="s">
        <v>0</v>
      </c>
      <c r="BD19" s="12"/>
      <c r="BE19" s="12"/>
      <c r="BF19" s="12"/>
      <c r="BG19" s="12"/>
      <c r="BH19" s="12"/>
      <c r="BI19" s="12"/>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120">
        <f>'生産者 (1)'!AB20+'生産者 (2)'!AB20+'生産者 (3)'!AB20+'生産者 (4)'!AB20+'生産者 (5)'!AB20+'生産者 (6)'!AB20+'生産者 (7)'!AB20+'生産者 (8)'!AB20</f>
        <v>0</v>
      </c>
      <c r="AC20" s="121">
        <f>'生産者 (1)'!AC20+'生産者 (2)'!AC20+'生産者 (3)'!AC20+'生産者 (4)'!AC20+'生産者 (5)'!AC20+'生産者 (6)'!AC20+'生産者 (7)'!AC20+'生産者 (8)'!AC20</f>
        <v>0</v>
      </c>
      <c r="AD20" s="133">
        <f>'生産者 (1)'!AD20+'生産者 (2)'!AD20+'生産者 (3)'!AD20+'生産者 (4)'!AD20+'生産者 (5)'!AD20+'生産者 (6)'!AD20+'生産者 (7)'!AD20+'生産者 (8)'!AD20</f>
        <v>0</v>
      </c>
      <c r="AE20" s="120">
        <f>'生産者 (1)'!AE20+'生産者 (2)'!AE20+'生産者 (3)'!AE20+'生産者 (4)'!AE20+'生産者 (5)'!AE20+'生産者 (6)'!AE20+'生産者 (7)'!AE20+'生産者 (8)'!AE20</f>
        <v>0</v>
      </c>
      <c r="AF20" s="121">
        <f>'生産者 (1)'!AF20+'生産者 (2)'!AF20+'生産者 (3)'!AF20+'生産者 (4)'!AF20+'生産者 (5)'!AF20+'生産者 (6)'!AF20+'生産者 (7)'!AF20+'生産者 (8)'!AF20</f>
        <v>0</v>
      </c>
      <c r="AG20" s="122">
        <f>'生産者 (1)'!AG20+'生産者 (2)'!AG20+'生産者 (3)'!AG20+'生産者 (4)'!AG20+'生産者 (5)'!AG20+'生産者 (6)'!AG20+'生産者 (7)'!AG20+'生産者 (8)'!AG20</f>
        <v>0</v>
      </c>
      <c r="AH20" s="120">
        <f>'生産者 (1)'!AH20+'生産者 (2)'!AH20+'生産者 (3)'!AH20+'生産者 (4)'!AH20+'生産者 (5)'!AH20+'生産者 (6)'!AH20+'生産者 (7)'!AH20+'生産者 (8)'!AH20</f>
        <v>0</v>
      </c>
      <c r="AI20" s="121">
        <f>'生産者 (1)'!AI20+'生産者 (2)'!AI20+'生産者 (3)'!AI20+'生産者 (4)'!AI20+'生産者 (5)'!AI20+'生産者 (6)'!AI20+'生産者 (7)'!AI20+'生産者 (8)'!AI20</f>
        <v>0</v>
      </c>
      <c r="AJ20" s="122">
        <f>'生産者 (1)'!AJ20+'生産者 (2)'!AJ20+'生産者 (3)'!AJ20+'生産者 (4)'!AJ20+'生産者 (5)'!AJ20+'生産者 (6)'!AJ20+'生産者 (7)'!AJ20+'生産者 (8)'!AJ20</f>
        <v>0</v>
      </c>
      <c r="AK20" s="120">
        <f>'生産者 (1)'!AK20+'生産者 (2)'!AK20+'生産者 (3)'!AK20+'生産者 (4)'!AK20+'生産者 (5)'!AK20+'生産者 (6)'!AK20+'生産者 (7)'!AK20+'生産者 (8)'!AK20</f>
        <v>0</v>
      </c>
      <c r="AL20" s="121">
        <f>'生産者 (1)'!AL20+'生産者 (2)'!AL20+'生産者 (3)'!AL20+'生産者 (4)'!AL20+'生産者 (5)'!AL20+'生産者 (6)'!AL20+'生産者 (7)'!AL20+'生産者 (8)'!AL20</f>
        <v>0</v>
      </c>
      <c r="AM20" s="122">
        <f>'生産者 (1)'!AM20+'生産者 (2)'!AM20+'生産者 (3)'!AM20+'生産者 (4)'!AM20+'生産者 (5)'!AM20+'生産者 (6)'!AM20+'生産者 (7)'!AM20+'生産者 (8)'!AM20</f>
        <v>0</v>
      </c>
      <c r="AN20" s="120">
        <f>'生産者 (1)'!AN20+'生産者 (2)'!AN20+'生産者 (3)'!AN20+'生産者 (4)'!AN20+'生産者 (5)'!AN20+'生産者 (6)'!AN20+'生産者 (7)'!AN20+'生産者 (8)'!AN20</f>
        <v>0</v>
      </c>
      <c r="AO20" s="121">
        <f>'生産者 (1)'!AO20+'生産者 (2)'!AO20+'生産者 (3)'!AO20+'生産者 (4)'!AO20+'生産者 (5)'!AO20+'生産者 (6)'!AO20+'生産者 (7)'!AO20+'生産者 (8)'!AO20</f>
        <v>0</v>
      </c>
      <c r="AP20" s="86"/>
      <c r="AQ20" s="577">
        <f t="shared" si="0"/>
        <v>0</v>
      </c>
      <c r="AR20" s="578"/>
      <c r="AS20" s="700"/>
      <c r="AT20" s="701"/>
      <c r="AU20" s="691"/>
      <c r="AV20" s="692"/>
      <c r="AW20" s="693"/>
      <c r="AX20" s="693"/>
      <c r="AY20" s="696"/>
      <c r="AZ20" s="692"/>
      <c r="BA20" s="693"/>
      <c r="BB20" s="693"/>
      <c r="BC20" s="719"/>
      <c r="BD20" s="12"/>
      <c r="BE20" s="12"/>
      <c r="BF20" s="12"/>
      <c r="BG20" s="12"/>
      <c r="BH20" s="12"/>
      <c r="BI20" s="12"/>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120">
        <f>'生産者 (1)'!AB21+'生産者 (2)'!AB21+'生産者 (3)'!AB21+'生産者 (4)'!AB21+'生産者 (5)'!AB21+'生産者 (6)'!AB21+'生産者 (7)'!AB21+'生産者 (8)'!AB21</f>
        <v>0</v>
      </c>
      <c r="AC21" s="121">
        <f>'生産者 (1)'!AC21+'生産者 (2)'!AC21+'生産者 (3)'!AC21+'生産者 (4)'!AC21+'生産者 (5)'!AC21+'生産者 (6)'!AC21+'生産者 (7)'!AC21+'生産者 (8)'!AC21</f>
        <v>0</v>
      </c>
      <c r="AD21" s="122">
        <f>'生産者 (1)'!AD21+'生産者 (2)'!AD21+'生産者 (3)'!AD21+'生産者 (4)'!AD21+'生産者 (5)'!AD21+'生産者 (6)'!AD21+'生産者 (7)'!AD21+'生産者 (8)'!AD21</f>
        <v>0</v>
      </c>
      <c r="AE21" s="120">
        <f>'生産者 (1)'!AE21+'生産者 (2)'!AE21+'生産者 (3)'!AE21+'生産者 (4)'!AE21+'生産者 (5)'!AE21+'生産者 (6)'!AE21+'生産者 (7)'!AE21+'生産者 (8)'!AE21</f>
        <v>0</v>
      </c>
      <c r="AF21" s="121">
        <f>'生産者 (1)'!AF21+'生産者 (2)'!AF21+'生産者 (3)'!AF21+'生産者 (4)'!AF21+'生産者 (5)'!AF21+'生産者 (6)'!AF21+'生産者 (7)'!AF21+'生産者 (8)'!AF21</f>
        <v>0</v>
      </c>
      <c r="AG21" s="122">
        <f>'生産者 (1)'!AG21+'生産者 (2)'!AG21+'生産者 (3)'!AG21+'生産者 (4)'!AG21+'生産者 (5)'!AG21+'生産者 (6)'!AG21+'生産者 (7)'!AG21+'生産者 (8)'!AG21</f>
        <v>0</v>
      </c>
      <c r="AH21" s="120">
        <f>'生産者 (1)'!AH21+'生産者 (2)'!AH21+'生産者 (3)'!AH21+'生産者 (4)'!AH21+'生産者 (5)'!AH21+'生産者 (6)'!AH21+'生産者 (7)'!AH21+'生産者 (8)'!AH21</f>
        <v>0</v>
      </c>
      <c r="AI21" s="121">
        <f>'生産者 (1)'!AI21+'生産者 (2)'!AI21+'生産者 (3)'!AI21+'生産者 (4)'!AI21+'生産者 (5)'!AI21+'生産者 (6)'!AI21+'生産者 (7)'!AI21+'生産者 (8)'!AI21</f>
        <v>0</v>
      </c>
      <c r="AJ21" s="122">
        <f>'生産者 (1)'!AJ21+'生産者 (2)'!AJ21+'生産者 (3)'!AJ21+'生産者 (4)'!AJ21+'生産者 (5)'!AJ21+'生産者 (6)'!AJ21+'生産者 (7)'!AJ21+'生産者 (8)'!AJ21</f>
        <v>0</v>
      </c>
      <c r="AK21" s="120">
        <f>'生産者 (1)'!AK21+'生産者 (2)'!AK21+'生産者 (3)'!AK21+'生産者 (4)'!AK21+'生産者 (5)'!AK21+'生産者 (6)'!AK21+'生産者 (7)'!AK21+'生産者 (8)'!AK21</f>
        <v>0</v>
      </c>
      <c r="AL21" s="121">
        <f>'生産者 (1)'!AL21+'生産者 (2)'!AL21+'生産者 (3)'!AL21+'生産者 (4)'!AL21+'生産者 (5)'!AL21+'生産者 (6)'!AL21+'生産者 (7)'!AL21+'生産者 (8)'!AL21</f>
        <v>0</v>
      </c>
      <c r="AM21" s="122">
        <f>'生産者 (1)'!AM21+'生産者 (2)'!AM21+'生産者 (3)'!AM21+'生産者 (4)'!AM21+'生産者 (5)'!AM21+'生産者 (6)'!AM21+'生産者 (7)'!AM21+'生産者 (8)'!AM21</f>
        <v>0</v>
      </c>
      <c r="AN21" s="120">
        <f>'生産者 (1)'!AN21+'生産者 (2)'!AN21+'生産者 (3)'!AN21+'生産者 (4)'!AN21+'生産者 (5)'!AN21+'生産者 (6)'!AN21+'生産者 (7)'!AN21+'生産者 (8)'!AN21</f>
        <v>0</v>
      </c>
      <c r="AO21" s="121">
        <f>'生産者 (1)'!AO21+'生産者 (2)'!AO21+'生産者 (3)'!AO21+'生産者 (4)'!AO21+'生産者 (5)'!AO21+'生産者 (6)'!AO21+'生産者 (7)'!AO21+'生産者 (8)'!AO21</f>
        <v>0</v>
      </c>
      <c r="AP21" s="86"/>
      <c r="AQ21" s="577">
        <f t="shared" si="0"/>
        <v>0</v>
      </c>
      <c r="AR21" s="578"/>
      <c r="AS21" s="721" t="s">
        <v>52</v>
      </c>
      <c r="AT21" s="722"/>
      <c r="AU21" s="696"/>
      <c r="AV21" s="692"/>
      <c r="AW21" s="693"/>
      <c r="AX21" s="693"/>
      <c r="AY21" s="696"/>
      <c r="AZ21" s="692"/>
      <c r="BA21" s="693"/>
      <c r="BB21" s="693"/>
      <c r="BC21" s="719"/>
      <c r="BD21" s="12"/>
      <c r="BE21" s="12"/>
      <c r="BF21" s="12"/>
      <c r="BG21" s="12"/>
      <c r="BH21" s="12"/>
      <c r="BI21" s="12"/>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126">
        <f>'生産者 (1)'!AB22+'生産者 (2)'!AB22+'生産者 (3)'!AB22+'生産者 (4)'!AB22+'生産者 (5)'!AB22+'生産者 (6)'!AB22+'生産者 (7)'!AB22+'生産者 (8)'!AB22</f>
        <v>0</v>
      </c>
      <c r="AC22" s="127">
        <f>'生産者 (1)'!AC22+'生産者 (2)'!AC22+'生産者 (3)'!AC22+'生産者 (4)'!AC22+'生産者 (5)'!AC22+'生産者 (6)'!AC22+'生産者 (7)'!AC22+'生産者 (8)'!AC22</f>
        <v>0</v>
      </c>
      <c r="AD22" s="129">
        <f>'生産者 (1)'!AD22+'生産者 (2)'!AD22+'生産者 (3)'!AD22+'生産者 (4)'!AD22+'生産者 (5)'!AD22+'生産者 (6)'!AD22+'生産者 (7)'!AD22+'生産者 (8)'!AD22</f>
        <v>0</v>
      </c>
      <c r="AE22" s="126">
        <f>'生産者 (1)'!AE22+'生産者 (2)'!AE22+'生産者 (3)'!AE22+'生産者 (4)'!AE22+'生産者 (5)'!AE22+'生産者 (6)'!AE22+'生産者 (7)'!AE22+'生産者 (8)'!AE22</f>
        <v>0</v>
      </c>
      <c r="AF22" s="127">
        <f>'生産者 (1)'!AF22+'生産者 (2)'!AF22+'生産者 (3)'!AF22+'生産者 (4)'!AF22+'生産者 (5)'!AF22+'生産者 (6)'!AF22+'生産者 (7)'!AF22+'生産者 (8)'!AF22</f>
        <v>0</v>
      </c>
      <c r="AG22" s="129">
        <f>'生産者 (1)'!AG22+'生産者 (2)'!AG22+'生産者 (3)'!AG22+'生産者 (4)'!AG22+'生産者 (5)'!AG22+'生産者 (6)'!AG22+'生産者 (7)'!AG22+'生産者 (8)'!AG22</f>
        <v>0</v>
      </c>
      <c r="AH22" s="126">
        <f>'生産者 (1)'!AH22+'生産者 (2)'!AH22+'生産者 (3)'!AH22+'生産者 (4)'!AH22+'生産者 (5)'!AH22+'生産者 (6)'!AH22+'生産者 (7)'!AH22+'生産者 (8)'!AH22</f>
        <v>0</v>
      </c>
      <c r="AI22" s="127">
        <f>'生産者 (1)'!AI22+'生産者 (2)'!AI22+'生産者 (3)'!AI22+'生産者 (4)'!AI22+'生産者 (5)'!AI22+'生産者 (6)'!AI22+'生産者 (7)'!AI22+'生産者 (8)'!AI22</f>
        <v>0</v>
      </c>
      <c r="AJ22" s="129">
        <f>'生産者 (1)'!AJ22+'生産者 (2)'!AJ22+'生産者 (3)'!AJ22+'生産者 (4)'!AJ22+'生産者 (5)'!AJ22+'生産者 (6)'!AJ22+'生産者 (7)'!AJ22+'生産者 (8)'!AJ22</f>
        <v>0</v>
      </c>
      <c r="AK22" s="126">
        <f>'生産者 (1)'!AK22+'生産者 (2)'!AK22+'生産者 (3)'!AK22+'生産者 (4)'!AK22+'生産者 (5)'!AK22+'生産者 (6)'!AK22+'生産者 (7)'!AK22+'生産者 (8)'!AK22</f>
        <v>0</v>
      </c>
      <c r="AL22" s="127">
        <f>'生産者 (1)'!AL22+'生産者 (2)'!AL22+'生産者 (3)'!AL22+'生産者 (4)'!AL22+'生産者 (5)'!AL22+'生産者 (6)'!AL22+'生産者 (7)'!AL22+'生産者 (8)'!AL22</f>
        <v>0</v>
      </c>
      <c r="AM22" s="129">
        <f>'生産者 (1)'!AM22+'生産者 (2)'!AM22+'生産者 (3)'!AM22+'生産者 (4)'!AM22+'生産者 (5)'!AM22+'生産者 (6)'!AM22+'生産者 (7)'!AM22+'生産者 (8)'!AM22</f>
        <v>0</v>
      </c>
      <c r="AN22" s="126">
        <f>'生産者 (1)'!AN22+'生産者 (2)'!AN22+'生産者 (3)'!AN22+'生産者 (4)'!AN22+'生産者 (5)'!AN22+'生産者 (6)'!AN22+'生産者 (7)'!AN22+'生産者 (8)'!AN22</f>
        <v>0</v>
      </c>
      <c r="AO22" s="127">
        <f>'生産者 (1)'!AO22+'生産者 (2)'!AO22+'生産者 (3)'!AO22+'生産者 (4)'!AO22+'生産者 (5)'!AO22+'生産者 (6)'!AO22+'生産者 (7)'!AO22+'生産者 (8)'!AO22</f>
        <v>0</v>
      </c>
      <c r="AP22" s="88"/>
      <c r="AQ22" s="723">
        <f t="shared" si="0"/>
        <v>0</v>
      </c>
      <c r="AR22" s="724"/>
      <c r="AS22" s="702">
        <f>IF(AS19-AR4*1200&lt;0,0,AS19-AR4*600)</f>
        <v>0</v>
      </c>
      <c r="AT22" s="703"/>
      <c r="AU22" s="22" t="s">
        <v>51</v>
      </c>
      <c r="AV22" s="694"/>
      <c r="AW22" s="695"/>
      <c r="AX22" s="695"/>
      <c r="AY22" s="697"/>
      <c r="AZ22" s="694"/>
      <c r="BA22" s="695"/>
      <c r="BB22" s="695"/>
      <c r="BC22" s="720"/>
      <c r="BD22" s="12"/>
      <c r="BE22" s="12"/>
      <c r="BF22" s="12"/>
      <c r="BG22" s="12"/>
      <c r="BH22" s="12"/>
      <c r="BI22" s="12"/>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134">
        <f>'生産者 (1)'!AB23+'生産者 (2)'!AB23+'生産者 (3)'!AB23+'生産者 (4)'!AB23+'生産者 (5)'!AB23+'生産者 (6)'!AB23+'生産者 (7)'!AB23+'生産者 (8)'!AB23</f>
        <v>0</v>
      </c>
      <c r="AC23" s="135">
        <f>'生産者 (1)'!AC23+'生産者 (2)'!AC23+'生産者 (3)'!AC23+'生産者 (4)'!AC23+'生産者 (5)'!AC23+'生産者 (6)'!AC23+'生産者 (7)'!AC23+'生産者 (8)'!AC23</f>
        <v>0</v>
      </c>
      <c r="AD23" s="136">
        <f>'生産者 (1)'!AD23+'生産者 (2)'!AD23+'生産者 (3)'!AD23+'生産者 (4)'!AD23+'生産者 (5)'!AD23+'生産者 (6)'!AD23+'生産者 (7)'!AD23+'生産者 (8)'!AD23</f>
        <v>0</v>
      </c>
      <c r="AE23" s="134">
        <f>'生産者 (1)'!AE23+'生産者 (2)'!AE23+'生産者 (3)'!AE23+'生産者 (4)'!AE23+'生産者 (5)'!AE23+'生産者 (6)'!AE23+'生産者 (7)'!AE23+'生産者 (8)'!AE23</f>
        <v>0</v>
      </c>
      <c r="AF23" s="135">
        <f>'生産者 (1)'!AF23+'生産者 (2)'!AF23+'生産者 (3)'!AF23+'生産者 (4)'!AF23+'生産者 (5)'!AF23+'生産者 (6)'!AF23+'生産者 (7)'!AF23+'生産者 (8)'!AF23</f>
        <v>0</v>
      </c>
      <c r="AG23" s="136">
        <f>'生産者 (1)'!AG23+'生産者 (2)'!AG23+'生産者 (3)'!AG23+'生産者 (4)'!AG23+'生産者 (5)'!AG23+'生産者 (6)'!AG23+'生産者 (7)'!AG23+'生産者 (8)'!AG23</f>
        <v>0</v>
      </c>
      <c r="AH23" s="134">
        <f>'生産者 (1)'!AH23+'生産者 (2)'!AH23+'生産者 (3)'!AH23+'生産者 (4)'!AH23+'生産者 (5)'!AH23+'生産者 (6)'!AH23+'生産者 (7)'!AH23+'生産者 (8)'!AH23</f>
        <v>0</v>
      </c>
      <c r="AI23" s="135">
        <f>'生産者 (1)'!AI23+'生産者 (2)'!AI23+'生産者 (3)'!AI23+'生産者 (4)'!AI23+'生産者 (5)'!AI23+'生産者 (6)'!AI23+'生産者 (7)'!AI23+'生産者 (8)'!AI23</f>
        <v>0</v>
      </c>
      <c r="AJ23" s="136">
        <f>'生産者 (1)'!AJ23+'生産者 (2)'!AJ23+'生産者 (3)'!AJ23+'生産者 (4)'!AJ23+'生産者 (5)'!AJ23+'生産者 (6)'!AJ23+'生産者 (7)'!AJ23+'生産者 (8)'!AJ23</f>
        <v>0</v>
      </c>
      <c r="AK23" s="134">
        <f>'生産者 (1)'!AK23+'生産者 (2)'!AK23+'生産者 (3)'!AK23+'生産者 (4)'!AK23+'生産者 (5)'!AK23+'生産者 (6)'!AK23+'生産者 (7)'!AK23+'生産者 (8)'!AK23</f>
        <v>0</v>
      </c>
      <c r="AL23" s="135">
        <f>'生産者 (1)'!AL23+'生産者 (2)'!AL23+'生産者 (3)'!AL23+'生産者 (4)'!AL23+'生産者 (5)'!AL23+'生産者 (6)'!AL23+'生産者 (7)'!AL23+'生産者 (8)'!AL23</f>
        <v>0</v>
      </c>
      <c r="AM23" s="136">
        <f>'生産者 (1)'!AM23+'生産者 (2)'!AM23+'生産者 (3)'!AM23+'生産者 (4)'!AM23+'生産者 (5)'!AM23+'生産者 (6)'!AM23+'生産者 (7)'!AM23+'生産者 (8)'!AM23</f>
        <v>0</v>
      </c>
      <c r="AN23" s="134">
        <f>'生産者 (1)'!AN23+'生産者 (2)'!AN23+'生産者 (3)'!AN23+'生産者 (4)'!AN23+'生産者 (5)'!AN23+'生産者 (6)'!AN23+'生産者 (7)'!AN23+'生産者 (8)'!AN23</f>
        <v>0</v>
      </c>
      <c r="AO23" s="135">
        <f>'生産者 (1)'!AO23+'生産者 (2)'!AO23+'生産者 (3)'!AO23+'生産者 (4)'!AO23+'生産者 (5)'!AO23+'生産者 (6)'!AO23+'生産者 (7)'!AO23+'生産者 (8)'!AO23</f>
        <v>0</v>
      </c>
      <c r="AP23" s="90"/>
      <c r="AQ23" s="732">
        <f t="shared" si="0"/>
        <v>0</v>
      </c>
      <c r="AR23" s="733"/>
      <c r="AS23" s="734" t="s">
        <v>61</v>
      </c>
      <c r="AT23" s="735"/>
      <c r="AU23" s="736"/>
      <c r="AV23" s="725">
        <f>'生産者 (1)'!AV23+'生産者 (2)'!AV23+'生産者 (3)'!AV23+'生産者 (4)'!AV23+'生産者 (5)'!AV23+'生産者 (6)'!AV23+'生産者 (7)'!AV23+'生産者 (8)'!AV23</f>
        <v>0</v>
      </c>
      <c r="AW23" s="726"/>
      <c r="AX23" s="726"/>
      <c r="AY23" s="275" t="s">
        <v>0</v>
      </c>
      <c r="AZ23" s="716" t="s">
        <v>61</v>
      </c>
      <c r="BA23" s="717"/>
      <c r="BB23" s="717"/>
      <c r="BC23" s="718"/>
      <c r="BD23" s="12"/>
      <c r="BE23" s="12"/>
      <c r="BF23" s="12"/>
      <c r="BG23" s="12"/>
      <c r="BH23" s="12"/>
      <c r="BI23" s="12"/>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137">
        <f>'生産者 (1)'!AB24+'生産者 (2)'!AB24+'生産者 (3)'!AB24+'生産者 (4)'!AB24+'生産者 (5)'!AB24+'生産者 (6)'!AB24+'生産者 (7)'!AB24+'生産者 (8)'!AB24</f>
        <v>0</v>
      </c>
      <c r="AC24" s="138">
        <f>'生産者 (1)'!AC24+'生産者 (2)'!AC24+'生産者 (3)'!AC24+'生産者 (4)'!AC24+'生産者 (5)'!AC24+'生産者 (6)'!AC24+'生産者 (7)'!AC24+'生産者 (8)'!AC24</f>
        <v>0</v>
      </c>
      <c r="AD24" s="139">
        <f>'生産者 (1)'!AD24+'生産者 (2)'!AD24+'生産者 (3)'!AD24+'生産者 (4)'!AD24+'生産者 (5)'!AD24+'生産者 (6)'!AD24+'生産者 (7)'!AD24+'生産者 (8)'!AD24</f>
        <v>0</v>
      </c>
      <c r="AE24" s="137">
        <f>'生産者 (1)'!AE24+'生産者 (2)'!AE24+'生産者 (3)'!AE24+'生産者 (4)'!AE24+'生産者 (5)'!AE24+'生産者 (6)'!AE24+'生産者 (7)'!AE24+'生産者 (8)'!AE24</f>
        <v>0</v>
      </c>
      <c r="AF24" s="138">
        <f>'生産者 (1)'!AF24+'生産者 (2)'!AF24+'生産者 (3)'!AF24+'生産者 (4)'!AF24+'生産者 (5)'!AF24+'生産者 (6)'!AF24+'生産者 (7)'!AF24+'生産者 (8)'!AF24</f>
        <v>0</v>
      </c>
      <c r="AG24" s="139">
        <f>'生産者 (1)'!AG24+'生産者 (2)'!AG24+'生産者 (3)'!AG24+'生産者 (4)'!AG24+'生産者 (5)'!AG24+'生産者 (6)'!AG24+'生産者 (7)'!AG24+'生産者 (8)'!AG24</f>
        <v>0</v>
      </c>
      <c r="AH24" s="137">
        <f>'生産者 (1)'!AH24+'生産者 (2)'!AH24+'生産者 (3)'!AH24+'生産者 (4)'!AH24+'生産者 (5)'!AH24+'生産者 (6)'!AH24+'生産者 (7)'!AH24+'生産者 (8)'!AH24</f>
        <v>0</v>
      </c>
      <c r="AI24" s="138">
        <f>'生産者 (1)'!AI24+'生産者 (2)'!AI24+'生産者 (3)'!AI24+'生産者 (4)'!AI24+'生産者 (5)'!AI24+'生産者 (6)'!AI24+'生産者 (7)'!AI24+'生産者 (8)'!AI24</f>
        <v>0</v>
      </c>
      <c r="AJ24" s="139">
        <f>'生産者 (1)'!AJ24+'生産者 (2)'!AJ24+'生産者 (3)'!AJ24+'生産者 (4)'!AJ24+'生産者 (5)'!AJ24+'生産者 (6)'!AJ24+'生産者 (7)'!AJ24+'生産者 (8)'!AJ24</f>
        <v>0</v>
      </c>
      <c r="AK24" s="137">
        <f>'生産者 (1)'!AK24+'生産者 (2)'!AK24+'生産者 (3)'!AK24+'生産者 (4)'!AK24+'生産者 (5)'!AK24+'生産者 (6)'!AK24+'生産者 (7)'!AK24+'生産者 (8)'!AK24</f>
        <v>0</v>
      </c>
      <c r="AL24" s="138">
        <f>'生産者 (1)'!AL24+'生産者 (2)'!AL24+'生産者 (3)'!AL24+'生産者 (4)'!AL24+'生産者 (5)'!AL24+'生産者 (6)'!AL24+'生産者 (7)'!AL24+'生産者 (8)'!AL24</f>
        <v>0</v>
      </c>
      <c r="AM24" s="139">
        <f>'生産者 (1)'!AM24+'生産者 (2)'!AM24+'生産者 (3)'!AM24+'生産者 (4)'!AM24+'生産者 (5)'!AM24+'生産者 (6)'!AM24+'生産者 (7)'!AM24+'生産者 (8)'!AM24</f>
        <v>0</v>
      </c>
      <c r="AN24" s="137">
        <f>'生産者 (1)'!AN24+'生産者 (2)'!AN24+'生産者 (3)'!AN24+'生産者 (4)'!AN24+'生産者 (5)'!AN24+'生産者 (6)'!AN24+'生産者 (7)'!AN24+'生産者 (8)'!AN24</f>
        <v>0</v>
      </c>
      <c r="AO24" s="138">
        <f>'生産者 (1)'!AO24+'生産者 (2)'!AO24+'生産者 (3)'!AO24+'生産者 (4)'!AO24+'生産者 (5)'!AO24+'生産者 (6)'!AO24+'生産者 (7)'!AO24+'生産者 (8)'!AO24</f>
        <v>0</v>
      </c>
      <c r="AP24" s="91"/>
      <c r="AQ24" s="656">
        <f t="shared" si="0"/>
        <v>0</v>
      </c>
      <c r="AR24" s="657"/>
      <c r="AS24" s="494"/>
      <c r="AT24" s="495"/>
      <c r="AU24" s="496"/>
      <c r="AV24" s="663">
        <f>'生産者 (1)'!AV24+'生産者 (2)'!AV24+'生産者 (3)'!AV24+'生産者 (4)'!AV24+'生産者 (5)'!AV24+'生産者 (6)'!AV24+'生産者 (7)'!AV24+'生産者 (8)'!AV24</f>
        <v>0</v>
      </c>
      <c r="AW24" s="664"/>
      <c r="AX24" s="664"/>
      <c r="AY24" s="274" t="s">
        <v>0</v>
      </c>
      <c r="AZ24" s="663">
        <f>'生産者 (1)'!AZ24+'生産者 (2)'!AZ24+'生産者 (3)'!AZ24+'生産者 (4)'!AZ24+'生産者 (5)'!AZ24+'生産者 (6)'!AZ24+'生産者 (7)'!AZ24+'生産者 (8)'!AZ24</f>
        <v>0</v>
      </c>
      <c r="BA24" s="664"/>
      <c r="BB24" s="664"/>
      <c r="BC24" s="233" t="s">
        <v>0</v>
      </c>
      <c r="BD24" s="12"/>
      <c r="BE24" s="12"/>
      <c r="BF24" s="12"/>
      <c r="BG24" s="12"/>
      <c r="BH24" s="12"/>
      <c r="BI24" s="12"/>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130">
        <f>'生産者 (1)'!AB25+'生産者 (2)'!AB25+'生産者 (3)'!AB25+'生産者 (4)'!AB25+'生産者 (5)'!AB25+'生産者 (6)'!AB25+'生産者 (7)'!AB25+'生産者 (8)'!AB25</f>
        <v>0</v>
      </c>
      <c r="AC25" s="131">
        <f>'生産者 (1)'!AC25+'生産者 (2)'!AC25+'生産者 (3)'!AC25+'生産者 (4)'!AC25+'生産者 (5)'!AC25+'生産者 (6)'!AC25+'生産者 (7)'!AC25+'生産者 (8)'!AC25</f>
        <v>0</v>
      </c>
      <c r="AD25" s="132">
        <f>'生産者 (1)'!AD25+'生産者 (2)'!AD25+'生産者 (3)'!AD25+'生産者 (4)'!AD25+'生産者 (5)'!AD25+'生産者 (6)'!AD25+'生産者 (7)'!AD25+'生産者 (8)'!AD25</f>
        <v>0</v>
      </c>
      <c r="AE25" s="130">
        <f>'生産者 (1)'!AE25+'生産者 (2)'!AE25+'生産者 (3)'!AE25+'生産者 (4)'!AE25+'生産者 (5)'!AE25+'生産者 (6)'!AE25+'生産者 (7)'!AE25+'生産者 (8)'!AE25</f>
        <v>0</v>
      </c>
      <c r="AF25" s="131">
        <f>'生産者 (1)'!AF25+'生産者 (2)'!AF25+'生産者 (3)'!AF25+'生産者 (4)'!AF25+'生産者 (5)'!AF25+'生産者 (6)'!AF25+'生産者 (7)'!AF25+'生産者 (8)'!AF25</f>
        <v>0</v>
      </c>
      <c r="AG25" s="132">
        <f>'生産者 (1)'!AG25+'生産者 (2)'!AG25+'生産者 (3)'!AG25+'生産者 (4)'!AG25+'生産者 (5)'!AG25+'生産者 (6)'!AG25+'生産者 (7)'!AG25+'生産者 (8)'!AG25</f>
        <v>0</v>
      </c>
      <c r="AH25" s="130">
        <f>'生産者 (1)'!AH25+'生産者 (2)'!AH25+'生産者 (3)'!AH25+'生産者 (4)'!AH25+'生産者 (5)'!AH25+'生産者 (6)'!AH25+'生産者 (7)'!AH25+'生産者 (8)'!AH25</f>
        <v>0</v>
      </c>
      <c r="AI25" s="131">
        <f>'生産者 (1)'!AI25+'生産者 (2)'!AI25+'生産者 (3)'!AI25+'生産者 (4)'!AI25+'生産者 (5)'!AI25+'生産者 (6)'!AI25+'生産者 (7)'!AI25+'生産者 (8)'!AI25</f>
        <v>0</v>
      </c>
      <c r="AJ25" s="132">
        <f>'生産者 (1)'!AJ25+'生産者 (2)'!AJ25+'生産者 (3)'!AJ25+'生産者 (4)'!AJ25+'生産者 (5)'!AJ25+'生産者 (6)'!AJ25+'生産者 (7)'!AJ25+'生産者 (8)'!AJ25</f>
        <v>0</v>
      </c>
      <c r="AK25" s="130">
        <f>'生産者 (1)'!AK25+'生産者 (2)'!AK25+'生産者 (3)'!AK25+'生産者 (4)'!AK25+'生産者 (5)'!AK25+'生産者 (6)'!AK25+'生産者 (7)'!AK25+'生産者 (8)'!AK25</f>
        <v>0</v>
      </c>
      <c r="AL25" s="131">
        <f>'生産者 (1)'!AL25+'生産者 (2)'!AL25+'生産者 (3)'!AL25+'生産者 (4)'!AL25+'生産者 (5)'!AL25+'生産者 (6)'!AL25+'生産者 (7)'!AL25+'生産者 (8)'!AL25</f>
        <v>0</v>
      </c>
      <c r="AM25" s="132">
        <f>'生産者 (1)'!AM25+'生産者 (2)'!AM25+'生産者 (3)'!AM25+'生産者 (4)'!AM25+'生産者 (5)'!AM25+'生産者 (6)'!AM25+'生産者 (7)'!AM25+'生産者 (8)'!AM25</f>
        <v>0</v>
      </c>
      <c r="AN25" s="130">
        <f>'生産者 (1)'!AN25+'生産者 (2)'!AN25+'生産者 (3)'!AN25+'生産者 (4)'!AN25+'生産者 (5)'!AN25+'生産者 (6)'!AN25+'生産者 (7)'!AN25+'生産者 (8)'!AN25</f>
        <v>0</v>
      </c>
      <c r="AO25" s="131">
        <f>'生産者 (1)'!AO25+'生産者 (2)'!AO25+'生産者 (3)'!AO25+'生産者 (4)'!AO25+'生産者 (5)'!AO25+'生産者 (6)'!AO25+'生産者 (7)'!AO25+'生産者 (8)'!AO25</f>
        <v>0</v>
      </c>
      <c r="AP25" s="89"/>
      <c r="AQ25" s="645">
        <f t="shared" si="0"/>
        <v>0</v>
      </c>
      <c r="AR25" s="646"/>
      <c r="AS25" s="647"/>
      <c r="AT25" s="648"/>
      <c r="AU25" s="649"/>
      <c r="AV25" s="627">
        <f>'生産者 (1)'!AV25+'生産者 (2)'!AV25+'生産者 (3)'!AV25+'生産者 (4)'!AV25+'生産者 (5)'!AV25+'生産者 (6)'!AV25+'生産者 (7)'!AV25+'生産者 (8)'!AV25</f>
        <v>0</v>
      </c>
      <c r="AW25" s="628"/>
      <c r="AX25" s="628"/>
      <c r="AY25" s="670" t="s">
        <v>0</v>
      </c>
      <c r="AZ25" s="627">
        <f>'生産者 (1)'!AZ25+'生産者 (2)'!AZ25+'生産者 (3)'!AZ25+'生産者 (4)'!AZ25+'生産者 (5)'!AZ25+'生産者 (6)'!AZ25+'生産者 (7)'!AZ25+'生産者 (8)'!AZ25</f>
        <v>0</v>
      </c>
      <c r="BA25" s="628"/>
      <c r="BB25" s="628"/>
      <c r="BC25" s="658" t="s">
        <v>0</v>
      </c>
      <c r="BD25" s="12"/>
      <c r="BE25" s="12"/>
      <c r="BF25" s="12"/>
      <c r="BG25" s="12"/>
      <c r="BH25" s="12"/>
      <c r="BI25" s="12"/>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140">
        <f>'生産者 (1)'!AB26+'生産者 (2)'!AB26+'生産者 (3)'!AB26+'生産者 (4)'!AB26+'生産者 (5)'!AB26+'生産者 (6)'!AB26+'生産者 (7)'!AB26+'生産者 (8)'!AB26</f>
        <v>0</v>
      </c>
      <c r="AC26" s="141">
        <f>'生産者 (1)'!AC26+'生産者 (2)'!AC26+'生産者 (3)'!AC26+'生産者 (4)'!AC26+'生産者 (5)'!AC26+'生産者 (6)'!AC26+'生産者 (7)'!AC26+'生産者 (8)'!AC26</f>
        <v>0</v>
      </c>
      <c r="AD26" s="142">
        <f>'生産者 (1)'!AD26+'生産者 (2)'!AD26+'生産者 (3)'!AD26+'生産者 (4)'!AD26+'生産者 (5)'!AD26+'生産者 (6)'!AD26+'生産者 (7)'!AD26+'生産者 (8)'!AD26</f>
        <v>0</v>
      </c>
      <c r="AE26" s="140">
        <f>'生産者 (1)'!AE26+'生産者 (2)'!AE26+'生産者 (3)'!AE26+'生産者 (4)'!AE26+'生産者 (5)'!AE26+'生産者 (6)'!AE26+'生産者 (7)'!AE26+'生産者 (8)'!AE26</f>
        <v>0</v>
      </c>
      <c r="AF26" s="141">
        <f>'生産者 (1)'!AF26+'生産者 (2)'!AF26+'生産者 (3)'!AF26+'生産者 (4)'!AF26+'生産者 (5)'!AF26+'生産者 (6)'!AF26+'生産者 (7)'!AF26+'生産者 (8)'!AF26</f>
        <v>0</v>
      </c>
      <c r="AG26" s="142">
        <f>'生産者 (1)'!AG26+'生産者 (2)'!AG26+'生産者 (3)'!AG26+'生産者 (4)'!AG26+'生産者 (5)'!AG26+'生産者 (6)'!AG26+'生産者 (7)'!AG26+'生産者 (8)'!AG26</f>
        <v>0</v>
      </c>
      <c r="AH26" s="140">
        <f>'生産者 (1)'!AH26+'生産者 (2)'!AH26+'生産者 (3)'!AH26+'生産者 (4)'!AH26+'生産者 (5)'!AH26+'生産者 (6)'!AH26+'生産者 (7)'!AH26+'生産者 (8)'!AH26</f>
        <v>0</v>
      </c>
      <c r="AI26" s="141">
        <f>'生産者 (1)'!AI26+'生産者 (2)'!AI26+'生産者 (3)'!AI26+'生産者 (4)'!AI26+'生産者 (5)'!AI26+'生産者 (6)'!AI26+'生産者 (7)'!AI26+'生産者 (8)'!AI26</f>
        <v>0</v>
      </c>
      <c r="AJ26" s="142">
        <f>'生産者 (1)'!AJ26+'生産者 (2)'!AJ26+'生産者 (3)'!AJ26+'生産者 (4)'!AJ26+'生産者 (5)'!AJ26+'生産者 (6)'!AJ26+'生産者 (7)'!AJ26+'生産者 (8)'!AJ26</f>
        <v>0</v>
      </c>
      <c r="AK26" s="140">
        <f>'生産者 (1)'!AK26+'生産者 (2)'!AK26+'生産者 (3)'!AK26+'生産者 (4)'!AK26+'生産者 (5)'!AK26+'生産者 (6)'!AK26+'生産者 (7)'!AK26+'生産者 (8)'!AK26</f>
        <v>0</v>
      </c>
      <c r="AL26" s="141">
        <f>'生産者 (1)'!AL26+'生産者 (2)'!AL26+'生産者 (3)'!AL26+'生産者 (4)'!AL26+'生産者 (5)'!AL26+'生産者 (6)'!AL26+'生産者 (7)'!AL26+'生産者 (8)'!AL26</f>
        <v>0</v>
      </c>
      <c r="AM26" s="142">
        <f>'生産者 (1)'!AM26+'生産者 (2)'!AM26+'生産者 (3)'!AM26+'生産者 (4)'!AM26+'生産者 (5)'!AM26+'生産者 (6)'!AM26+'生産者 (7)'!AM26+'生産者 (8)'!AM26</f>
        <v>0</v>
      </c>
      <c r="AN26" s="140">
        <f>'生産者 (1)'!AN26+'生産者 (2)'!AN26+'生産者 (3)'!AN26+'生産者 (4)'!AN26+'生産者 (5)'!AN26+'生産者 (6)'!AN26+'生産者 (7)'!AN26+'生産者 (8)'!AN26</f>
        <v>0</v>
      </c>
      <c r="AO26" s="141">
        <f>'生産者 (1)'!AO26+'生産者 (2)'!AO26+'生産者 (3)'!AO26+'生産者 (4)'!AO26+'生産者 (5)'!AO26+'生産者 (6)'!AO26+'生産者 (7)'!AO26+'生産者 (8)'!AO26</f>
        <v>0</v>
      </c>
      <c r="AP26" s="92"/>
      <c r="AQ26" s="634">
        <f t="shared" si="0"/>
        <v>0</v>
      </c>
      <c r="AR26" s="635"/>
      <c r="AS26" s="650"/>
      <c r="AT26" s="651"/>
      <c r="AU26" s="652"/>
      <c r="AV26" s="629"/>
      <c r="AW26" s="630"/>
      <c r="AX26" s="630"/>
      <c r="AY26" s="671"/>
      <c r="AZ26" s="629"/>
      <c r="BA26" s="630"/>
      <c r="BB26" s="630"/>
      <c r="BC26" s="659"/>
      <c r="BD26" s="12"/>
      <c r="BE26" s="12"/>
      <c r="BF26" s="12"/>
      <c r="BG26" s="12"/>
      <c r="BH26" s="12"/>
      <c r="BI26" s="12"/>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143">
        <f>'生産者 (1)'!AB27+'生産者 (2)'!AB27+'生産者 (3)'!AB27+'生産者 (4)'!AB27+'生産者 (5)'!AB27+'生産者 (6)'!AB27+'生産者 (7)'!AB27+'生産者 (8)'!AB27</f>
        <v>0</v>
      </c>
      <c r="AC27" s="144">
        <f>'生産者 (1)'!AC27+'生産者 (2)'!AC27+'生産者 (3)'!AC27+'生産者 (4)'!AC27+'生産者 (5)'!AC27+'生産者 (6)'!AC27+'生産者 (7)'!AC27+'生産者 (8)'!AC27</f>
        <v>0</v>
      </c>
      <c r="AD27" s="145">
        <f>'生産者 (1)'!AD27+'生産者 (2)'!AD27+'生産者 (3)'!AD27+'生産者 (4)'!AD27+'生産者 (5)'!AD27+'生産者 (6)'!AD27+'生産者 (7)'!AD27+'生産者 (8)'!AD27</f>
        <v>0</v>
      </c>
      <c r="AE27" s="143">
        <f>'生産者 (1)'!AE27+'生産者 (2)'!AE27+'生産者 (3)'!AE27+'生産者 (4)'!AE27+'生産者 (5)'!AE27+'生産者 (6)'!AE27+'生産者 (7)'!AE27+'生産者 (8)'!AE27</f>
        <v>0</v>
      </c>
      <c r="AF27" s="144">
        <f>'生産者 (1)'!AF27+'生産者 (2)'!AF27+'生産者 (3)'!AF27+'生産者 (4)'!AF27+'生産者 (5)'!AF27+'生産者 (6)'!AF27+'生産者 (7)'!AF27+'生産者 (8)'!AF27</f>
        <v>0</v>
      </c>
      <c r="AG27" s="145">
        <f>'生産者 (1)'!AG27+'生産者 (2)'!AG27+'生産者 (3)'!AG27+'生産者 (4)'!AG27+'生産者 (5)'!AG27+'生産者 (6)'!AG27+'生産者 (7)'!AG27+'生産者 (8)'!AG27</f>
        <v>0</v>
      </c>
      <c r="AH27" s="143">
        <f>'生産者 (1)'!AH27+'生産者 (2)'!AH27+'生産者 (3)'!AH27+'生産者 (4)'!AH27+'生産者 (5)'!AH27+'生産者 (6)'!AH27+'生産者 (7)'!AH27+'生産者 (8)'!AH27</f>
        <v>0</v>
      </c>
      <c r="AI27" s="144">
        <f>'生産者 (1)'!AI27+'生産者 (2)'!AI27+'生産者 (3)'!AI27+'生産者 (4)'!AI27+'生産者 (5)'!AI27+'生産者 (6)'!AI27+'生産者 (7)'!AI27+'生産者 (8)'!AI27</f>
        <v>0</v>
      </c>
      <c r="AJ27" s="145">
        <f>'生産者 (1)'!AJ27+'生産者 (2)'!AJ27+'生産者 (3)'!AJ27+'生産者 (4)'!AJ27+'生産者 (5)'!AJ27+'生産者 (6)'!AJ27+'生産者 (7)'!AJ27+'生産者 (8)'!AJ27</f>
        <v>0</v>
      </c>
      <c r="AK27" s="143">
        <f>'生産者 (1)'!AK27+'生産者 (2)'!AK27+'生産者 (3)'!AK27+'生産者 (4)'!AK27+'生産者 (5)'!AK27+'生産者 (6)'!AK27+'生産者 (7)'!AK27+'生産者 (8)'!AK27</f>
        <v>0</v>
      </c>
      <c r="AL27" s="144">
        <f>'生産者 (1)'!AL27+'生産者 (2)'!AL27+'生産者 (3)'!AL27+'生産者 (4)'!AL27+'生産者 (5)'!AL27+'生産者 (6)'!AL27+'生産者 (7)'!AL27+'生産者 (8)'!AL27</f>
        <v>0</v>
      </c>
      <c r="AM27" s="145">
        <f>'生産者 (1)'!AM27+'生産者 (2)'!AM27+'生産者 (3)'!AM27+'生産者 (4)'!AM27+'生産者 (5)'!AM27+'生産者 (6)'!AM27+'生産者 (7)'!AM27+'生産者 (8)'!AM27</f>
        <v>0</v>
      </c>
      <c r="AN27" s="143">
        <f>'生産者 (1)'!AN27+'生産者 (2)'!AN27+'生産者 (3)'!AN27+'生産者 (4)'!AN27+'生産者 (5)'!AN27+'生産者 (6)'!AN27+'生産者 (7)'!AN27+'生産者 (8)'!AN27</f>
        <v>0</v>
      </c>
      <c r="AO27" s="144">
        <f>'生産者 (1)'!AO27+'生産者 (2)'!AO27+'生産者 (3)'!AO27+'生産者 (4)'!AO27+'生産者 (5)'!AO27+'生産者 (6)'!AO27+'生産者 (7)'!AO27+'生産者 (8)'!AO27</f>
        <v>0</v>
      </c>
      <c r="AP27" s="93"/>
      <c r="AQ27" s="684">
        <f t="shared" si="0"/>
        <v>0</v>
      </c>
      <c r="AR27" s="685"/>
      <c r="AS27" s="686"/>
      <c r="AT27" s="687"/>
      <c r="AU27" s="688"/>
      <c r="AV27" s="627">
        <f>'生産者 (1)'!AV27+'生産者 (2)'!AV27+'生産者 (3)'!AV27+'生産者 (4)'!AV27+'生産者 (5)'!AV27+'生産者 (6)'!AV27+'生産者 (7)'!AV27+'生産者 (8)'!AV27</f>
        <v>0</v>
      </c>
      <c r="AW27" s="628"/>
      <c r="AX27" s="628"/>
      <c r="AY27" s="689" t="s">
        <v>0</v>
      </c>
      <c r="AZ27" s="627">
        <f>'生産者 (1)'!AZ27+'生産者 (2)'!AZ27+'生産者 (3)'!AZ27+'生産者 (4)'!AZ27+'生産者 (5)'!AZ27+'生産者 (6)'!AZ27+'生産者 (7)'!AZ27+'生産者 (8)'!AZ27</f>
        <v>0</v>
      </c>
      <c r="BA27" s="628"/>
      <c r="BB27" s="628"/>
      <c r="BC27" s="672" t="s">
        <v>0</v>
      </c>
      <c r="BD27" s="12"/>
      <c r="BE27" s="12"/>
      <c r="BF27" s="12"/>
      <c r="BG27" s="12"/>
      <c r="BH27" s="12"/>
      <c r="BI27" s="12"/>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146">
        <f>'生産者 (1)'!AB28+'生産者 (2)'!AB28+'生産者 (3)'!AB28+'生産者 (4)'!AB28+'生産者 (5)'!AB28+'生産者 (6)'!AB28+'生産者 (7)'!AB28+'生産者 (8)'!AB28</f>
        <v>0</v>
      </c>
      <c r="AC28" s="147">
        <f>'生産者 (1)'!AC28+'生産者 (2)'!AC28+'生産者 (3)'!AC28+'生産者 (4)'!AC28+'生産者 (5)'!AC28+'生産者 (6)'!AC28+'生産者 (7)'!AC28+'生産者 (8)'!AC28</f>
        <v>0</v>
      </c>
      <c r="AD28" s="148">
        <f>'生産者 (1)'!AD28+'生産者 (2)'!AD28+'生産者 (3)'!AD28+'生産者 (4)'!AD28+'生産者 (5)'!AD28+'生産者 (6)'!AD28+'生産者 (7)'!AD28+'生産者 (8)'!AD28</f>
        <v>0</v>
      </c>
      <c r="AE28" s="146">
        <f>'生産者 (1)'!AE28+'生産者 (2)'!AE28+'生産者 (3)'!AE28+'生産者 (4)'!AE28+'生産者 (5)'!AE28+'生産者 (6)'!AE28+'生産者 (7)'!AE28+'生産者 (8)'!AE28</f>
        <v>0</v>
      </c>
      <c r="AF28" s="147">
        <f>'生産者 (1)'!AF28+'生産者 (2)'!AF28+'生産者 (3)'!AF28+'生産者 (4)'!AF28+'生産者 (5)'!AF28+'生産者 (6)'!AF28+'生産者 (7)'!AF28+'生産者 (8)'!AF28</f>
        <v>0</v>
      </c>
      <c r="AG28" s="148">
        <f>'生産者 (1)'!AG28+'生産者 (2)'!AG28+'生産者 (3)'!AG28+'生産者 (4)'!AG28+'生産者 (5)'!AG28+'生産者 (6)'!AG28+'生産者 (7)'!AG28+'生産者 (8)'!AG28</f>
        <v>0</v>
      </c>
      <c r="AH28" s="146">
        <f>'生産者 (1)'!AH28+'生産者 (2)'!AH28+'生産者 (3)'!AH28+'生産者 (4)'!AH28+'生産者 (5)'!AH28+'生産者 (6)'!AH28+'生産者 (7)'!AH28+'生産者 (8)'!AH28</f>
        <v>0</v>
      </c>
      <c r="AI28" s="147">
        <f>'生産者 (1)'!AI28+'生産者 (2)'!AI28+'生産者 (3)'!AI28+'生産者 (4)'!AI28+'生産者 (5)'!AI28+'生産者 (6)'!AI28+'生産者 (7)'!AI28+'生産者 (8)'!AI28</f>
        <v>0</v>
      </c>
      <c r="AJ28" s="148">
        <f>'生産者 (1)'!AJ28+'生産者 (2)'!AJ28+'生産者 (3)'!AJ28+'生産者 (4)'!AJ28+'生産者 (5)'!AJ28+'生産者 (6)'!AJ28+'生産者 (7)'!AJ28+'生産者 (8)'!AJ28</f>
        <v>0</v>
      </c>
      <c r="AK28" s="146">
        <f>'生産者 (1)'!AK28+'生産者 (2)'!AK28+'生産者 (3)'!AK28+'生産者 (4)'!AK28+'生産者 (5)'!AK28+'生産者 (6)'!AK28+'生産者 (7)'!AK28+'生産者 (8)'!AK28</f>
        <v>0</v>
      </c>
      <c r="AL28" s="147">
        <f>'生産者 (1)'!AL28+'生産者 (2)'!AL28+'生産者 (3)'!AL28+'生産者 (4)'!AL28+'生産者 (5)'!AL28+'生産者 (6)'!AL28+'生産者 (7)'!AL28+'生産者 (8)'!AL28</f>
        <v>0</v>
      </c>
      <c r="AM28" s="148">
        <f>'生産者 (1)'!AM28+'生産者 (2)'!AM28+'生産者 (3)'!AM28+'生産者 (4)'!AM28+'生産者 (5)'!AM28+'生産者 (6)'!AM28+'生産者 (7)'!AM28+'生産者 (8)'!AM28</f>
        <v>0</v>
      </c>
      <c r="AN28" s="146">
        <f>'生産者 (1)'!AN28+'生産者 (2)'!AN28+'生産者 (3)'!AN28+'生産者 (4)'!AN28+'生産者 (5)'!AN28+'生産者 (6)'!AN28+'生産者 (7)'!AN28+'生産者 (8)'!AN28</f>
        <v>0</v>
      </c>
      <c r="AO28" s="147">
        <f>'生産者 (1)'!AO28+'生産者 (2)'!AO28+'生産者 (3)'!AO28+'生産者 (4)'!AO28+'生産者 (5)'!AO28+'生産者 (6)'!AO28+'生産者 (7)'!AO28+'生産者 (8)'!AO28</f>
        <v>0</v>
      </c>
      <c r="AP28" s="94"/>
      <c r="AQ28" s="675">
        <f t="shared" si="0"/>
        <v>0</v>
      </c>
      <c r="AR28" s="676"/>
      <c r="AS28" s="650"/>
      <c r="AT28" s="651"/>
      <c r="AU28" s="652"/>
      <c r="AV28" s="629"/>
      <c r="AW28" s="630"/>
      <c r="AX28" s="630"/>
      <c r="AY28" s="671"/>
      <c r="AZ28" s="629"/>
      <c r="BA28" s="630"/>
      <c r="BB28" s="630"/>
      <c r="BC28" s="659"/>
      <c r="BD28" s="12"/>
      <c r="BE28" s="12"/>
      <c r="BF28" s="12"/>
      <c r="BG28" s="12"/>
      <c r="BH28" s="12"/>
      <c r="BI28" s="12"/>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4"/>
      <c r="V29" s="14"/>
      <c r="W29" s="29"/>
      <c r="X29" s="616">
        <v>2200</v>
      </c>
      <c r="Y29" s="617"/>
      <c r="Z29" s="617"/>
      <c r="AA29" s="115" t="s">
        <v>0</v>
      </c>
      <c r="AB29" s="137">
        <f>'生産者 (1)'!AB29+'生産者 (2)'!AB29+'生産者 (3)'!AB29+'生産者 (4)'!AB29+'生産者 (5)'!AB29+'生産者 (6)'!AB29+'生産者 (7)'!AB29+'生産者 (8)'!AB29</f>
        <v>0</v>
      </c>
      <c r="AC29" s="138">
        <f>'生産者 (1)'!AC29+'生産者 (2)'!AC29+'生産者 (3)'!AC29+'生産者 (4)'!AC29+'生産者 (5)'!AC29+'生産者 (6)'!AC29+'生産者 (7)'!AC29+'生産者 (8)'!AC29</f>
        <v>0</v>
      </c>
      <c r="AD29" s="139">
        <f>'生産者 (1)'!AD29+'生産者 (2)'!AD29+'生産者 (3)'!AD29+'生産者 (4)'!AD29+'生産者 (5)'!AD29+'生産者 (6)'!AD29+'生産者 (7)'!AD29+'生産者 (8)'!AD29</f>
        <v>0</v>
      </c>
      <c r="AE29" s="137">
        <f>'生産者 (1)'!AE29+'生産者 (2)'!AE29+'生産者 (3)'!AE29+'生産者 (4)'!AE29+'生産者 (5)'!AE29+'生産者 (6)'!AE29+'生産者 (7)'!AE29+'生産者 (8)'!AE29</f>
        <v>0</v>
      </c>
      <c r="AF29" s="138">
        <f>'生産者 (1)'!AF29+'生産者 (2)'!AF29+'生産者 (3)'!AF29+'生産者 (4)'!AF29+'生産者 (5)'!AF29+'生産者 (6)'!AF29+'生産者 (7)'!AF29+'生産者 (8)'!AF29</f>
        <v>0</v>
      </c>
      <c r="AG29" s="139">
        <f>'生産者 (1)'!AG29+'生産者 (2)'!AG29+'生産者 (3)'!AG29+'生産者 (4)'!AG29+'生産者 (5)'!AG29+'生産者 (6)'!AG29+'生産者 (7)'!AG29+'生産者 (8)'!AG29</f>
        <v>0</v>
      </c>
      <c r="AH29" s="137">
        <f>'生産者 (1)'!AH29+'生産者 (2)'!AH29+'生産者 (3)'!AH29+'生産者 (4)'!AH29+'生産者 (5)'!AH29+'生産者 (6)'!AH29+'生産者 (7)'!AH29+'生産者 (8)'!AH29</f>
        <v>0</v>
      </c>
      <c r="AI29" s="138">
        <f>'生産者 (1)'!AI29+'生産者 (2)'!AI29+'生産者 (3)'!AI29+'生産者 (4)'!AI29+'生産者 (5)'!AI29+'生産者 (6)'!AI29+'生産者 (7)'!AI29+'生産者 (8)'!AI29</f>
        <v>0</v>
      </c>
      <c r="AJ29" s="139">
        <f>'生産者 (1)'!AJ29+'生産者 (2)'!AJ29+'生産者 (3)'!AJ29+'生産者 (4)'!AJ29+'生産者 (5)'!AJ29+'生産者 (6)'!AJ29+'生産者 (7)'!AJ29+'生産者 (8)'!AJ29</f>
        <v>0</v>
      </c>
      <c r="AK29" s="137">
        <f>'生産者 (1)'!AK29+'生産者 (2)'!AK29+'生産者 (3)'!AK29+'生産者 (4)'!AK29+'生産者 (5)'!AK29+'生産者 (6)'!AK29+'生産者 (7)'!AK29+'生産者 (8)'!AK29</f>
        <v>0</v>
      </c>
      <c r="AL29" s="138">
        <f>'生産者 (1)'!AL29+'生産者 (2)'!AL29+'生産者 (3)'!AL29+'生産者 (4)'!AL29+'生産者 (5)'!AL29+'生産者 (6)'!AL29+'生産者 (7)'!AL29+'生産者 (8)'!AL29</f>
        <v>0</v>
      </c>
      <c r="AM29" s="139">
        <f>'生産者 (1)'!AM29+'生産者 (2)'!AM29+'生産者 (3)'!AM29+'生産者 (4)'!AM29+'生産者 (5)'!AM29+'生産者 (6)'!AM29+'生産者 (7)'!AM29+'生産者 (8)'!AM29</f>
        <v>0</v>
      </c>
      <c r="AN29" s="137">
        <f>'生産者 (1)'!AN29+'生産者 (2)'!AN29+'生産者 (3)'!AN29+'生産者 (4)'!AN29+'生産者 (5)'!AN29+'生産者 (6)'!AN29+'生産者 (7)'!AN29+'生産者 (8)'!AN29</f>
        <v>0</v>
      </c>
      <c r="AO29" s="138">
        <f>'生産者 (1)'!AO29+'生産者 (2)'!AO29+'生産者 (3)'!AO29+'生産者 (4)'!AO29+'生産者 (5)'!AO29+'生産者 (6)'!AO29+'生産者 (7)'!AO29+'生産者 (8)'!AO29</f>
        <v>0</v>
      </c>
      <c r="AP29" s="91"/>
      <c r="AQ29" s="656">
        <f t="shared" si="0"/>
        <v>0</v>
      </c>
      <c r="AR29" s="657"/>
      <c r="AS29" s="494"/>
      <c r="AT29" s="495"/>
      <c r="AU29" s="496"/>
      <c r="AV29" s="663">
        <f>'生産者 (1)'!AV29+'生産者 (2)'!AV29+'生産者 (3)'!AV29+'生産者 (4)'!AV29+'生産者 (5)'!AV29+'生産者 (6)'!AV29+'生産者 (7)'!AV29+'生産者 (8)'!AV29</f>
        <v>0</v>
      </c>
      <c r="AW29" s="664"/>
      <c r="AX29" s="664"/>
      <c r="AY29" s="274" t="s">
        <v>0</v>
      </c>
      <c r="AZ29" s="663">
        <f>'生産者 (1)'!AZ29+'生産者 (2)'!AZ29+'生産者 (3)'!AZ29+'生産者 (4)'!AZ29+'生産者 (5)'!AZ29+'生産者 (6)'!AZ29+'生産者 (7)'!AZ29+'生産者 (8)'!AZ29</f>
        <v>0</v>
      </c>
      <c r="BA29" s="664"/>
      <c r="BB29" s="664"/>
      <c r="BC29" s="233" t="s">
        <v>0</v>
      </c>
      <c r="BD29" s="12"/>
      <c r="BE29" s="12"/>
      <c r="BF29" s="12"/>
      <c r="BG29" s="12"/>
      <c r="BH29" s="12"/>
      <c r="BI29" s="12"/>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120">
        <f>'生産者 (1)'!AB30+'生産者 (2)'!AB30+'生産者 (3)'!AB30+'生産者 (4)'!AB30+'生産者 (5)'!AB30+'生産者 (6)'!AB30+'生産者 (7)'!AB30+'生産者 (8)'!AB30</f>
        <v>0</v>
      </c>
      <c r="AC30" s="121">
        <f>'生産者 (1)'!AC30+'生産者 (2)'!AC30+'生産者 (3)'!AC30+'生産者 (4)'!AC30+'生産者 (5)'!AC30+'生産者 (6)'!AC30+'生産者 (7)'!AC30+'生産者 (8)'!AC30</f>
        <v>0</v>
      </c>
      <c r="AD30" s="122">
        <f>'生産者 (1)'!AD30+'生産者 (2)'!AD30+'生産者 (3)'!AD30+'生産者 (4)'!AD30+'生産者 (5)'!AD30+'生産者 (6)'!AD30+'生産者 (7)'!AD30+'生産者 (8)'!AD30</f>
        <v>0</v>
      </c>
      <c r="AE30" s="120">
        <f>'生産者 (1)'!AE30+'生産者 (2)'!AE30+'生産者 (3)'!AE30+'生産者 (4)'!AE30+'生産者 (5)'!AE30+'生産者 (6)'!AE30+'生産者 (7)'!AE30+'生産者 (8)'!AE30</f>
        <v>0</v>
      </c>
      <c r="AF30" s="121">
        <f>'生産者 (1)'!AF30+'生産者 (2)'!AF30+'生産者 (3)'!AF30+'生産者 (4)'!AF30+'生産者 (5)'!AF30+'生産者 (6)'!AF30+'生産者 (7)'!AF30+'生産者 (8)'!AF30</f>
        <v>0</v>
      </c>
      <c r="AG30" s="122">
        <f>'生産者 (1)'!AG30+'生産者 (2)'!AG30+'生産者 (3)'!AG30+'生産者 (4)'!AG30+'生産者 (5)'!AG30+'生産者 (6)'!AG30+'生産者 (7)'!AG30+'生産者 (8)'!AG30</f>
        <v>0</v>
      </c>
      <c r="AH30" s="120">
        <f>'生産者 (1)'!AH30+'生産者 (2)'!AH30+'生産者 (3)'!AH30+'生産者 (4)'!AH30+'生産者 (5)'!AH30+'生産者 (6)'!AH30+'生産者 (7)'!AH30+'生産者 (8)'!AH30</f>
        <v>0</v>
      </c>
      <c r="AI30" s="121">
        <f>'生産者 (1)'!AI30+'生産者 (2)'!AI30+'生産者 (3)'!AI30+'生産者 (4)'!AI30+'生産者 (5)'!AI30+'生産者 (6)'!AI30+'生産者 (7)'!AI30+'生産者 (8)'!AI30</f>
        <v>0</v>
      </c>
      <c r="AJ30" s="122">
        <f>'生産者 (1)'!AJ30+'生産者 (2)'!AJ30+'生産者 (3)'!AJ30+'生産者 (4)'!AJ30+'生産者 (5)'!AJ30+'生産者 (6)'!AJ30+'生産者 (7)'!AJ30+'生産者 (8)'!AJ30</f>
        <v>0</v>
      </c>
      <c r="AK30" s="120">
        <f>'生産者 (1)'!AK30+'生産者 (2)'!AK30+'生産者 (3)'!AK30+'生産者 (4)'!AK30+'生産者 (5)'!AK30+'生産者 (6)'!AK30+'生産者 (7)'!AK30+'生産者 (8)'!AK30</f>
        <v>0</v>
      </c>
      <c r="AL30" s="121">
        <f>'生産者 (1)'!AL30+'生産者 (2)'!AL30+'生産者 (3)'!AL30+'生産者 (4)'!AL30+'生産者 (5)'!AL30+'生産者 (6)'!AL30+'生産者 (7)'!AL30+'生産者 (8)'!AL30</f>
        <v>0</v>
      </c>
      <c r="AM30" s="122">
        <f>'生産者 (1)'!AM30+'生産者 (2)'!AM30+'生産者 (3)'!AM30+'生産者 (4)'!AM30+'生産者 (5)'!AM30+'生産者 (6)'!AM30+'生産者 (7)'!AM30+'生産者 (8)'!AM30</f>
        <v>0</v>
      </c>
      <c r="AN30" s="120">
        <f>'生産者 (1)'!AN30+'生産者 (2)'!AN30+'生産者 (3)'!AN30+'生産者 (4)'!AN30+'生産者 (5)'!AN30+'生産者 (6)'!AN30+'生産者 (7)'!AN30+'生産者 (8)'!AN30</f>
        <v>0</v>
      </c>
      <c r="AO30" s="121">
        <f>'生産者 (1)'!AO30+'生産者 (2)'!AO30+'生産者 (3)'!AO30+'生産者 (4)'!AO30+'生産者 (5)'!AO30+'生産者 (6)'!AO30+'生産者 (7)'!AO30+'生産者 (8)'!AO30</f>
        <v>0</v>
      </c>
      <c r="AP30" s="86"/>
      <c r="AQ30" s="645">
        <f t="shared" si="0"/>
        <v>0</v>
      </c>
      <c r="AR30" s="646"/>
      <c r="AS30" s="647"/>
      <c r="AT30" s="648"/>
      <c r="AU30" s="649"/>
      <c r="AV30" s="627">
        <f>'生産者 (1)'!AV30+'生産者 (2)'!AV30+'生産者 (3)'!AV30+'生産者 (4)'!AV30+'生産者 (5)'!AV30+'生産者 (6)'!AV30+'生産者 (7)'!AV30+'生産者 (8)'!AV30</f>
        <v>0</v>
      </c>
      <c r="AW30" s="628"/>
      <c r="AX30" s="628"/>
      <c r="AY30" s="670" t="s">
        <v>0</v>
      </c>
      <c r="AZ30" s="627">
        <f>'生産者 (1)'!AZ30+'生産者 (2)'!AZ30+'生産者 (3)'!AZ30+'生産者 (4)'!AZ30+'生産者 (5)'!AZ30+'生産者 (6)'!AZ30+'生産者 (7)'!AZ30+'生産者 (8)'!AZ30</f>
        <v>0</v>
      </c>
      <c r="BA30" s="628"/>
      <c r="BB30" s="628"/>
      <c r="BC30" s="658" t="s">
        <v>0</v>
      </c>
      <c r="BD30" s="12"/>
      <c r="BE30" s="12"/>
      <c r="BF30" s="12"/>
      <c r="BG30" s="12"/>
      <c r="BH30" s="12"/>
      <c r="BI30" s="12"/>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146">
        <f>'生産者 (1)'!AB31+'生産者 (2)'!AB31+'生産者 (3)'!AB31+'生産者 (4)'!AB31+'生産者 (5)'!AB31+'生産者 (6)'!AB31+'生産者 (7)'!AB31+'生産者 (8)'!AB31</f>
        <v>0</v>
      </c>
      <c r="AC31" s="147">
        <f>'生産者 (1)'!AC31+'生産者 (2)'!AC31+'生産者 (3)'!AC31+'生産者 (4)'!AC31+'生産者 (5)'!AC31+'生産者 (6)'!AC31+'生産者 (7)'!AC31+'生産者 (8)'!AC31</f>
        <v>0</v>
      </c>
      <c r="AD31" s="148">
        <f>'生産者 (1)'!AD31+'生産者 (2)'!AD31+'生産者 (3)'!AD31+'生産者 (4)'!AD31+'生産者 (5)'!AD31+'生産者 (6)'!AD31+'生産者 (7)'!AD31+'生産者 (8)'!AD31</f>
        <v>0</v>
      </c>
      <c r="AE31" s="146">
        <f>'生産者 (1)'!AE31+'生産者 (2)'!AE31+'生産者 (3)'!AE31+'生産者 (4)'!AE31+'生産者 (5)'!AE31+'生産者 (6)'!AE31+'生産者 (7)'!AE31+'生産者 (8)'!AE31</f>
        <v>0</v>
      </c>
      <c r="AF31" s="147">
        <f>'生産者 (1)'!AF31+'生産者 (2)'!AF31+'生産者 (3)'!AF31+'生産者 (4)'!AF31+'生産者 (5)'!AF31+'生産者 (6)'!AF31+'生産者 (7)'!AF31+'生産者 (8)'!AF31</f>
        <v>0</v>
      </c>
      <c r="AG31" s="148">
        <f>'生産者 (1)'!AG31+'生産者 (2)'!AG31+'生産者 (3)'!AG31+'生産者 (4)'!AG31+'生産者 (5)'!AG31+'生産者 (6)'!AG31+'生産者 (7)'!AG31+'生産者 (8)'!AG31</f>
        <v>0</v>
      </c>
      <c r="AH31" s="146">
        <f>'生産者 (1)'!AH31+'生産者 (2)'!AH31+'生産者 (3)'!AH31+'生産者 (4)'!AH31+'生産者 (5)'!AH31+'生産者 (6)'!AH31+'生産者 (7)'!AH31+'生産者 (8)'!AH31</f>
        <v>0</v>
      </c>
      <c r="AI31" s="147">
        <f>'生産者 (1)'!AI31+'生産者 (2)'!AI31+'生産者 (3)'!AI31+'生産者 (4)'!AI31+'生産者 (5)'!AI31+'生産者 (6)'!AI31+'生産者 (7)'!AI31+'生産者 (8)'!AI31</f>
        <v>0</v>
      </c>
      <c r="AJ31" s="148">
        <f>'生産者 (1)'!AJ31+'生産者 (2)'!AJ31+'生産者 (3)'!AJ31+'生産者 (4)'!AJ31+'生産者 (5)'!AJ31+'生産者 (6)'!AJ31+'生産者 (7)'!AJ31+'生産者 (8)'!AJ31</f>
        <v>0</v>
      </c>
      <c r="AK31" s="146">
        <f>'生産者 (1)'!AK31+'生産者 (2)'!AK31+'生産者 (3)'!AK31+'生産者 (4)'!AK31+'生産者 (5)'!AK31+'生産者 (6)'!AK31+'生産者 (7)'!AK31+'生産者 (8)'!AK31</f>
        <v>0</v>
      </c>
      <c r="AL31" s="147">
        <f>'生産者 (1)'!AL31+'生産者 (2)'!AL31+'生産者 (3)'!AL31+'生産者 (4)'!AL31+'生産者 (5)'!AL31+'生産者 (6)'!AL31+'生産者 (7)'!AL31+'生産者 (8)'!AL31</f>
        <v>0</v>
      </c>
      <c r="AM31" s="148">
        <f>'生産者 (1)'!AM31+'生産者 (2)'!AM31+'生産者 (3)'!AM31+'生産者 (4)'!AM31+'生産者 (5)'!AM31+'生産者 (6)'!AM31+'生産者 (7)'!AM31+'生産者 (8)'!AM31</f>
        <v>0</v>
      </c>
      <c r="AN31" s="146">
        <f>'生産者 (1)'!AN31+'生産者 (2)'!AN31+'生産者 (3)'!AN31+'生産者 (4)'!AN31+'生産者 (5)'!AN31+'生産者 (6)'!AN31+'生産者 (7)'!AN31+'生産者 (8)'!AN31</f>
        <v>0</v>
      </c>
      <c r="AO31" s="147">
        <f>'生産者 (1)'!AO31+'生産者 (2)'!AO31+'生産者 (3)'!AO31+'生産者 (4)'!AO31+'生産者 (5)'!AO31+'生産者 (6)'!AO31+'生産者 (7)'!AO31+'生産者 (8)'!AO31</f>
        <v>0</v>
      </c>
      <c r="AP31" s="94"/>
      <c r="AQ31" s="634">
        <f t="shared" si="0"/>
        <v>0</v>
      </c>
      <c r="AR31" s="635"/>
      <c r="AS31" s="667"/>
      <c r="AT31" s="668"/>
      <c r="AU31" s="669"/>
      <c r="AV31" s="629"/>
      <c r="AW31" s="630"/>
      <c r="AX31" s="630"/>
      <c r="AY31" s="671"/>
      <c r="AZ31" s="629"/>
      <c r="BA31" s="630"/>
      <c r="BB31" s="630"/>
      <c r="BC31" s="659"/>
      <c r="BD31" s="12"/>
      <c r="BE31" s="12"/>
      <c r="BF31" s="12"/>
      <c r="BG31" s="12"/>
      <c r="BH31" s="12"/>
      <c r="BI31" s="12"/>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274" t="s">
        <v>0</v>
      </c>
      <c r="AZ32" s="614">
        <f>SUM(AZ11:BB31)</f>
        <v>0</v>
      </c>
      <c r="BA32" s="615"/>
      <c r="BB32" s="615"/>
      <c r="BC32" s="233" t="s">
        <v>0</v>
      </c>
      <c r="BD32" s="83" t="s">
        <v>118</v>
      </c>
      <c r="BE32" s="12"/>
      <c r="BF32" s="12"/>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600" t="s">
        <v>69</v>
      </c>
      <c r="C36" s="600"/>
      <c r="D36" s="600"/>
      <c r="E36" s="600"/>
      <c r="F36" s="600"/>
      <c r="G36" s="600" t="s">
        <v>71</v>
      </c>
      <c r="H36" s="600"/>
      <c r="I36" s="600"/>
      <c r="J36" s="600"/>
      <c r="K36" s="525" t="s">
        <v>88</v>
      </c>
      <c r="L36" s="526"/>
      <c r="M36" s="527"/>
      <c r="N36" s="525" t="s">
        <v>89</v>
      </c>
      <c r="O36" s="526"/>
      <c r="P36" s="526"/>
      <c r="Q36" s="526"/>
      <c r="R36" s="526"/>
      <c r="S36" s="526"/>
      <c r="T36" s="526"/>
      <c r="U36" s="527"/>
      <c r="V36" s="525" t="s">
        <v>77</v>
      </c>
      <c r="W36" s="526"/>
      <c r="X36" s="527"/>
      <c r="Y36" s="525" t="s">
        <v>79</v>
      </c>
      <c r="Z36" s="526"/>
      <c r="AA36" s="526"/>
      <c r="AB36" s="527"/>
      <c r="AC36" s="597" t="s">
        <v>83</v>
      </c>
      <c r="AD36" s="598"/>
      <c r="AE36" s="598"/>
      <c r="AF36" s="598"/>
      <c r="AG36" s="598"/>
      <c r="AH36" s="598"/>
      <c r="AI36" s="598"/>
      <c r="AJ36" s="599"/>
      <c r="AK36" s="10"/>
      <c r="AL36" s="7"/>
      <c r="AM36" s="7"/>
      <c r="AN36" s="10"/>
      <c r="AO36" s="10"/>
      <c r="AP36" s="10"/>
      <c r="AQ36" s="10"/>
      <c r="AR36" s="10"/>
      <c r="AS36" s="10"/>
      <c r="AT36" s="10"/>
      <c r="AU36" s="10"/>
      <c r="AV36" s="7"/>
      <c r="AW36" s="7"/>
      <c r="AX36" s="7"/>
      <c r="AY36" s="7"/>
      <c r="AZ36" s="7"/>
      <c r="BA36" s="7"/>
    </row>
    <row r="37" spans="2:55" ht="23.25" customHeight="1" thickBot="1" x14ac:dyDescent="0.45">
      <c r="B37" s="601"/>
      <c r="C37" s="601"/>
      <c r="D37" s="601"/>
      <c r="E37" s="601"/>
      <c r="F37" s="601"/>
      <c r="G37" s="601"/>
      <c r="H37" s="601"/>
      <c r="I37" s="601"/>
      <c r="J37" s="601"/>
      <c r="K37" s="528"/>
      <c r="L37" s="529"/>
      <c r="M37" s="530"/>
      <c r="N37" s="528"/>
      <c r="O37" s="529"/>
      <c r="P37" s="529"/>
      <c r="Q37" s="529"/>
      <c r="R37" s="529"/>
      <c r="S37" s="529"/>
      <c r="T37" s="529"/>
      <c r="U37" s="530"/>
      <c r="V37" s="528"/>
      <c r="W37" s="529"/>
      <c r="X37" s="530"/>
      <c r="Y37" s="528"/>
      <c r="Z37" s="529"/>
      <c r="AA37" s="529"/>
      <c r="AB37" s="530"/>
      <c r="AC37" s="567" t="s">
        <v>81</v>
      </c>
      <c r="AD37" s="568"/>
      <c r="AE37" s="568"/>
      <c r="AF37" s="569"/>
      <c r="AG37" s="567" t="s">
        <v>82</v>
      </c>
      <c r="AH37" s="568"/>
      <c r="AI37" s="568"/>
      <c r="AJ37" s="569"/>
      <c r="AK37" s="10"/>
      <c r="AL37" s="7"/>
      <c r="AM37" s="7"/>
      <c r="AN37" s="10"/>
      <c r="AO37" s="10"/>
      <c r="AP37" s="10"/>
      <c r="AQ37" s="10"/>
      <c r="AR37" s="10"/>
      <c r="AS37" s="10"/>
      <c r="AT37" s="10"/>
      <c r="AU37" s="10"/>
      <c r="AV37" s="7"/>
      <c r="AW37" s="7"/>
      <c r="AX37" s="7"/>
      <c r="AY37" s="7"/>
      <c r="AZ37" s="7"/>
      <c r="BA37" s="7"/>
    </row>
    <row r="38" spans="2:55" ht="33" customHeight="1" thickTop="1" x14ac:dyDescent="0.4">
      <c r="B38" s="602" t="s">
        <v>70</v>
      </c>
      <c r="C38" s="602"/>
      <c r="D38" s="602"/>
      <c r="E38" s="602"/>
      <c r="F38" s="602"/>
      <c r="G38" s="602" t="s">
        <v>72</v>
      </c>
      <c r="H38" s="602"/>
      <c r="I38" s="602"/>
      <c r="J38" s="602"/>
      <c r="K38" s="572">
        <f>'生産者 (1)'!K38+'生産者 (2)'!K38+'生産者 (3)'!K38+'生産者 (4)'!K38+'生産者 (5)'!K38+'生産者 (6)'!K38+'生産者 (7)'!K38+'生産者 (8)'!K38</f>
        <v>0</v>
      </c>
      <c r="L38" s="573"/>
      <c r="M38" s="77" t="s">
        <v>73</v>
      </c>
      <c r="N38" s="603"/>
      <c r="O38" s="604"/>
      <c r="P38" s="78" t="s">
        <v>74</v>
      </c>
      <c r="Q38" s="605"/>
      <c r="R38" s="606"/>
      <c r="S38" s="607"/>
      <c r="T38" s="608"/>
      <c r="U38" s="77" t="s">
        <v>75</v>
      </c>
      <c r="V38" s="572">
        <f>'生産者 (1)'!V38+'生産者 (2)'!V38+'生産者 (3)'!V38+'生産者 (4)'!V38+'生産者 (5)'!V38+'生産者 (6)'!V38+'生産者 (7)'!V38+'生産者 (8)'!V38</f>
        <v>0</v>
      </c>
      <c r="W38" s="573"/>
      <c r="X38" s="79" t="s">
        <v>76</v>
      </c>
      <c r="Y38" s="609">
        <v>8800</v>
      </c>
      <c r="Z38" s="610"/>
      <c r="AA38" s="611" t="s">
        <v>78</v>
      </c>
      <c r="AB38" s="612"/>
      <c r="AC38" s="570">
        <f>'生産者 (1)'!AC38+'生産者 (2)'!AC38+'生産者 (3)'!AC38+'生産者 (4)'!AC38+'生産者 (5)'!AC38+'生産者 (6)'!AC38+'生産者 (7)'!AC38+'生産者 (8)'!AC38</f>
        <v>0</v>
      </c>
      <c r="AD38" s="571"/>
      <c r="AE38" s="571"/>
      <c r="AF38" s="77" t="s">
        <v>80</v>
      </c>
      <c r="AG38" s="570">
        <f>'生産者 (1)'!AG38+'生産者 (2)'!AG38+'生産者 (3)'!AG38+'生産者 (4)'!AG38+'生産者 (5)'!AG38+'生産者 (6)'!AG38+'生産者 (7)'!AG38+'生産者 (8)'!AG38</f>
        <v>0</v>
      </c>
      <c r="AH38" s="571"/>
      <c r="AI38" s="571"/>
      <c r="AJ38" s="77" t="s">
        <v>80</v>
      </c>
      <c r="AK38" s="84" t="s">
        <v>119</v>
      </c>
      <c r="AL38" s="7"/>
      <c r="AM38" s="7"/>
      <c r="AN38" s="10"/>
      <c r="AO38" s="10"/>
      <c r="AP38" s="10"/>
      <c r="AQ38" s="10"/>
      <c r="AR38" s="10"/>
      <c r="AS38" s="10"/>
      <c r="AT38" s="10"/>
      <c r="AU38" s="10"/>
      <c r="AV38" s="7"/>
      <c r="AW38" s="7"/>
      <c r="AX38" s="7"/>
      <c r="AY38" s="7"/>
      <c r="AZ38" s="7"/>
      <c r="BA38" s="7"/>
    </row>
    <row r="39" spans="2:55" ht="18.75" customHeight="1" x14ac:dyDescent="0.4">
      <c r="AA39" s="7"/>
      <c r="AB39" s="7"/>
      <c r="AC39" s="7"/>
      <c r="AD39" s="7"/>
      <c r="AE39" s="7"/>
      <c r="AF39" s="7"/>
      <c r="AG39" s="7"/>
      <c r="AH39" s="7"/>
      <c r="AI39" s="7"/>
      <c r="AJ39" s="10"/>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600" t="s">
        <v>85</v>
      </c>
      <c r="C40" s="600"/>
      <c r="D40" s="600"/>
      <c r="E40" s="600"/>
      <c r="F40" s="600"/>
      <c r="G40" s="600"/>
      <c r="H40" s="600"/>
      <c r="I40" s="600"/>
      <c r="J40" s="600"/>
      <c r="K40" s="525" t="s">
        <v>86</v>
      </c>
      <c r="L40" s="526"/>
      <c r="M40" s="527"/>
      <c r="N40" s="525" t="s">
        <v>88</v>
      </c>
      <c r="O40" s="526"/>
      <c r="P40" s="527"/>
      <c r="Q40" s="597" t="s">
        <v>90</v>
      </c>
      <c r="R40" s="598"/>
      <c r="S40" s="598"/>
      <c r="T40" s="598"/>
      <c r="U40" s="598"/>
      <c r="V40" s="598"/>
      <c r="W40" s="598"/>
      <c r="X40" s="599"/>
      <c r="Y40" s="7"/>
      <c r="Z40" s="7"/>
      <c r="AA40" s="7"/>
      <c r="AB40" s="7"/>
      <c r="AC40" s="7"/>
      <c r="AD40" s="7"/>
      <c r="AE40" s="7"/>
      <c r="AF40" s="7"/>
      <c r="AG40" s="7"/>
      <c r="AH40" s="10"/>
      <c r="AI40" s="10"/>
      <c r="AJ40" s="7"/>
      <c r="AK40" s="10"/>
      <c r="AL40" s="7"/>
      <c r="AM40" s="7"/>
      <c r="AN40" s="10"/>
      <c r="AO40" s="10"/>
      <c r="AP40" s="10"/>
      <c r="AQ40" s="10"/>
      <c r="AR40" s="10"/>
      <c r="AS40" s="10"/>
      <c r="AT40" s="10"/>
      <c r="AU40" s="10"/>
      <c r="AV40" s="7"/>
      <c r="AW40" s="7"/>
      <c r="AX40" s="7"/>
      <c r="AY40" s="7"/>
      <c r="AZ40" s="7"/>
      <c r="BA40" s="7"/>
    </row>
    <row r="41" spans="2:55" ht="23.25" customHeight="1" thickBot="1" x14ac:dyDescent="0.45">
      <c r="B41" s="601"/>
      <c r="C41" s="601"/>
      <c r="D41" s="601"/>
      <c r="E41" s="601"/>
      <c r="F41" s="601"/>
      <c r="G41" s="601"/>
      <c r="H41" s="601"/>
      <c r="I41" s="601"/>
      <c r="J41" s="601"/>
      <c r="K41" s="528"/>
      <c r="L41" s="529"/>
      <c r="M41" s="530"/>
      <c r="N41" s="528"/>
      <c r="O41" s="529"/>
      <c r="P41" s="530"/>
      <c r="Q41" s="567" t="s">
        <v>81</v>
      </c>
      <c r="R41" s="568"/>
      <c r="S41" s="568"/>
      <c r="T41" s="569"/>
      <c r="U41" s="567" t="s">
        <v>82</v>
      </c>
      <c r="V41" s="568"/>
      <c r="W41" s="568"/>
      <c r="X41" s="569"/>
      <c r="Y41" s="7"/>
      <c r="Z41" s="7"/>
      <c r="AA41" s="7"/>
      <c r="AB41" s="7"/>
      <c r="AC41" s="7"/>
      <c r="AD41" s="7"/>
      <c r="AE41" s="7"/>
      <c r="AF41" s="7"/>
      <c r="AG41" s="7"/>
      <c r="AH41" s="10"/>
      <c r="AI41" s="10"/>
      <c r="AJ41" s="7"/>
      <c r="AK41" s="10"/>
      <c r="AL41" s="7"/>
      <c r="AM41" s="7"/>
      <c r="AN41" s="10"/>
      <c r="AO41" s="10"/>
      <c r="AP41" s="10"/>
      <c r="AQ41" s="10"/>
      <c r="AR41" s="10"/>
      <c r="AS41" s="10"/>
      <c r="AT41" s="10"/>
      <c r="AU41" s="10"/>
      <c r="AV41" s="7"/>
      <c r="AW41" s="7"/>
      <c r="AX41" s="7"/>
      <c r="AY41" s="7"/>
      <c r="AZ41" s="7"/>
      <c r="BA41" s="7"/>
    </row>
    <row r="42" spans="2:55" ht="33" customHeight="1" thickTop="1" x14ac:dyDescent="0.4">
      <c r="B42" s="613" t="s">
        <v>113</v>
      </c>
      <c r="C42" s="602"/>
      <c r="D42" s="602"/>
      <c r="E42" s="602"/>
      <c r="F42" s="602"/>
      <c r="G42" s="602"/>
      <c r="H42" s="602"/>
      <c r="I42" s="602"/>
      <c r="J42" s="602"/>
      <c r="K42" s="572">
        <f>'生産者 (1)'!K42+'生産者 (2)'!K42+'生産者 (3)'!K42+'生産者 (4)'!K42+'生産者 (5)'!K42+'生産者 (6)'!K42+'生産者 (7)'!K42+'生産者 (8)'!K42</f>
        <v>0</v>
      </c>
      <c r="L42" s="573"/>
      <c r="M42" s="77" t="s">
        <v>87</v>
      </c>
      <c r="N42" s="572">
        <f>'生産者 (1)'!N42+'生産者 (2)'!N42+'生産者 (3)'!N42+'生産者 (4)'!N42+'生産者 (5)'!N42+'生産者 (6)'!N42+'生産者 (7)'!N42+'生産者 (8)'!N42</f>
        <v>0</v>
      </c>
      <c r="O42" s="573"/>
      <c r="P42" s="79" t="s">
        <v>73</v>
      </c>
      <c r="Q42" s="570">
        <f>'生産者 (1)'!Q42+'生産者 (2)'!Q42+'生産者 (3)'!Q42+'生産者 (4)'!Q42+'生産者 (5)'!Q42+'生産者 (6)'!Q42+'生産者 (7)'!Q42+'生産者 (8)'!Q42</f>
        <v>0</v>
      </c>
      <c r="R42" s="571"/>
      <c r="S42" s="571"/>
      <c r="T42" s="77" t="s">
        <v>80</v>
      </c>
      <c r="U42" s="570">
        <f>'生産者 (1)'!U42+'生産者 (2)'!U42+'生産者 (3)'!U42+'生産者 (4)'!U42+'生産者 (5)'!U42+'生産者 (6)'!U42+'生産者 (7)'!U42+'生産者 (8)'!U42</f>
        <v>0</v>
      </c>
      <c r="V42" s="571"/>
      <c r="W42" s="571"/>
      <c r="X42" s="77" t="s">
        <v>80</v>
      </c>
      <c r="Y42" s="84" t="s">
        <v>120</v>
      </c>
      <c r="AH42" s="10"/>
      <c r="AI42" s="10"/>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98</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102</v>
      </c>
      <c r="AD46" s="568"/>
      <c r="AE46" s="568"/>
      <c r="AF46" s="569"/>
      <c r="AG46" s="567" t="s">
        <v>103</v>
      </c>
      <c r="AH46" s="568"/>
      <c r="AI46" s="568"/>
      <c r="AJ46" s="569"/>
      <c r="AL46" s="10"/>
      <c r="AM46" s="10"/>
      <c r="AO46" s="9"/>
      <c r="AR46" s="9"/>
      <c r="AS46" s="9"/>
      <c r="AT46" s="9"/>
      <c r="AU46" s="9"/>
      <c r="AV46" s="9"/>
      <c r="AW46" s="9"/>
      <c r="AX46" s="9"/>
      <c r="AY46" s="9"/>
    </row>
    <row r="47" spans="2:55" ht="33" customHeight="1" thickTop="1" x14ac:dyDescent="0.4">
      <c r="B47" s="534" t="s">
        <v>106</v>
      </c>
      <c r="C47" s="535"/>
      <c r="D47" s="535"/>
      <c r="E47" s="535"/>
      <c r="F47" s="535"/>
      <c r="G47" s="536"/>
      <c r="H47" s="556"/>
      <c r="I47" s="546"/>
      <c r="J47" s="546"/>
      <c r="K47" s="546"/>
      <c r="L47" s="546"/>
      <c r="M47" s="546"/>
      <c r="N47" s="557"/>
      <c r="O47" s="161" t="s">
        <v>96</v>
      </c>
      <c r="P47" s="546"/>
      <c r="Q47" s="546"/>
      <c r="R47" s="160" t="s">
        <v>95</v>
      </c>
      <c r="S47" s="481"/>
      <c r="T47" s="482"/>
      <c r="U47" s="160" t="s">
        <v>110</v>
      </c>
      <c r="V47" s="481"/>
      <c r="W47" s="482"/>
      <c r="X47" s="160" t="s">
        <v>100</v>
      </c>
      <c r="Y47" s="150"/>
      <c r="Z47" s="151"/>
      <c r="AA47" s="156"/>
      <c r="AB47" s="157"/>
      <c r="AC47" s="476">
        <f>'生産者 (1)'!AC47+'生産者 (2)'!AC47+'生産者 (3)'!AC47+'生産者 (4)'!AC47+'生産者 (5)'!AC47+'生産者 (6)'!AC47+'生産者 (7)'!AC47+'生産者 (8)'!AC47</f>
        <v>0</v>
      </c>
      <c r="AD47" s="477"/>
      <c r="AE47" s="477"/>
      <c r="AF47" s="480" t="s">
        <v>105</v>
      </c>
      <c r="AG47" s="476">
        <f>'生産者 (1)'!AG47+'生産者 (2)'!AG47+'生産者 (3)'!AG47+'生産者 (4)'!AG47+'生産者 (5)'!AG47+'生産者 (6)'!AG47+'生産者 (7)'!AG47+'生産者 (8)'!AG47</f>
        <v>0</v>
      </c>
      <c r="AH47" s="477"/>
      <c r="AI47" s="477"/>
      <c r="AJ47" s="480" t="s">
        <v>105</v>
      </c>
      <c r="AL47" s="10"/>
      <c r="AM47" s="10"/>
      <c r="AO47" s="9"/>
      <c r="AR47" s="9"/>
      <c r="AS47" s="9"/>
      <c r="AT47" s="9"/>
      <c r="AU47" s="9"/>
      <c r="AV47" s="9"/>
      <c r="AW47" s="9"/>
      <c r="AX47" s="9"/>
      <c r="AY47" s="9"/>
    </row>
    <row r="48" spans="2:55" ht="33" customHeight="1" x14ac:dyDescent="0.4">
      <c r="B48" s="537"/>
      <c r="C48" s="538"/>
      <c r="D48" s="538"/>
      <c r="E48" s="538"/>
      <c r="F48" s="538"/>
      <c r="G48" s="539"/>
      <c r="H48" s="100"/>
      <c r="I48" s="101"/>
      <c r="J48" s="101"/>
      <c r="K48" s="101"/>
      <c r="L48" s="101"/>
      <c r="M48" s="101"/>
      <c r="N48" s="102"/>
      <c r="O48" s="164" t="s">
        <v>96</v>
      </c>
      <c r="P48" s="475"/>
      <c r="Q48" s="475"/>
      <c r="R48" s="75" t="s">
        <v>95</v>
      </c>
      <c r="S48" s="162"/>
      <c r="T48" s="163"/>
      <c r="U48" s="75" t="s">
        <v>41</v>
      </c>
      <c r="V48" s="162"/>
      <c r="W48" s="163"/>
      <c r="X48" s="75" t="s">
        <v>100</v>
      </c>
      <c r="Y48" s="463">
        <v>313</v>
      </c>
      <c r="Z48" s="464"/>
      <c r="AA48" s="158" t="s">
        <v>99</v>
      </c>
      <c r="AB48" s="159"/>
      <c r="AC48" s="470"/>
      <c r="AD48" s="471"/>
      <c r="AE48" s="471"/>
      <c r="AF48" s="445"/>
      <c r="AG48" s="470"/>
      <c r="AH48" s="471"/>
      <c r="AI48" s="471"/>
      <c r="AJ48" s="445"/>
      <c r="AL48" s="10"/>
      <c r="AM48" s="10"/>
      <c r="AO48" s="9"/>
      <c r="AR48" s="9"/>
      <c r="AS48" s="9"/>
      <c r="AT48" s="9"/>
      <c r="AU48" s="9"/>
      <c r="AV48" s="9"/>
      <c r="AW48" s="9"/>
      <c r="AX48" s="9"/>
      <c r="AY48" s="9"/>
    </row>
    <row r="49" spans="2:51" ht="33" customHeight="1" x14ac:dyDescent="0.4">
      <c r="B49" s="540"/>
      <c r="C49" s="541"/>
      <c r="D49" s="541"/>
      <c r="E49" s="541"/>
      <c r="F49" s="541"/>
      <c r="G49" s="542"/>
      <c r="H49" s="103"/>
      <c r="I49" s="104"/>
      <c r="J49" s="104"/>
      <c r="K49" s="104"/>
      <c r="L49" s="104"/>
      <c r="M49" s="104"/>
      <c r="N49" s="105"/>
      <c r="O49" s="76" t="s">
        <v>96</v>
      </c>
      <c r="P49" s="462"/>
      <c r="Q49" s="462"/>
      <c r="R49" s="74" t="s">
        <v>95</v>
      </c>
      <c r="S49" s="96"/>
      <c r="T49" s="97"/>
      <c r="U49" s="74" t="s">
        <v>41</v>
      </c>
      <c r="V49" s="96"/>
      <c r="W49" s="97"/>
      <c r="X49" s="74" t="s">
        <v>100</v>
      </c>
      <c r="Y49" s="154"/>
      <c r="Z49" s="155"/>
      <c r="AA49" s="149"/>
      <c r="AB49" s="73"/>
      <c r="AC49" s="478"/>
      <c r="AD49" s="479"/>
      <c r="AE49" s="479"/>
      <c r="AF49" s="474"/>
      <c r="AG49" s="478"/>
      <c r="AH49" s="479"/>
      <c r="AI49" s="479"/>
      <c r="AJ49" s="474"/>
      <c r="AL49" s="10"/>
      <c r="AM49" s="10"/>
      <c r="AO49" s="9"/>
      <c r="AR49" s="9"/>
      <c r="AS49" s="9"/>
      <c r="AT49" s="9"/>
      <c r="AU49" s="9"/>
      <c r="AV49" s="9"/>
      <c r="AW49" s="9"/>
      <c r="AX49" s="9"/>
      <c r="AY49" s="9"/>
    </row>
    <row r="50" spans="2:51" ht="33" customHeight="1" x14ac:dyDescent="0.4">
      <c r="B50" s="525" t="s">
        <v>107</v>
      </c>
      <c r="C50" s="526"/>
      <c r="D50" s="526"/>
      <c r="E50" s="526"/>
      <c r="F50" s="526"/>
      <c r="G50" s="527"/>
      <c r="H50" s="520"/>
      <c r="I50" s="521"/>
      <c r="J50" s="521"/>
      <c r="K50" s="521"/>
      <c r="L50" s="521"/>
      <c r="M50" s="521"/>
      <c r="N50" s="522"/>
      <c r="O50" s="167" t="s">
        <v>96</v>
      </c>
      <c r="P50" s="521"/>
      <c r="Q50" s="521"/>
      <c r="R50" s="166" t="s">
        <v>95</v>
      </c>
      <c r="S50" s="452"/>
      <c r="T50" s="453"/>
      <c r="U50" s="166" t="s">
        <v>41</v>
      </c>
      <c r="V50" s="452"/>
      <c r="W50" s="453"/>
      <c r="X50" s="166" t="s">
        <v>100</v>
      </c>
      <c r="Y50" s="152"/>
      <c r="Z50" s="153"/>
      <c r="AA50" s="158"/>
      <c r="AB50" s="159"/>
      <c r="AC50" s="468">
        <f>'生産者 (1)'!AC48+'生産者 (2)'!AC48+'生産者 (3)'!AC48+'生産者 (4)'!AC48+'生産者 (5)'!AC48+'生産者 (6)'!AC48+'生産者 (7)'!AC48+'生産者 (8)'!AC48</f>
        <v>0</v>
      </c>
      <c r="AD50" s="469"/>
      <c r="AE50" s="469"/>
      <c r="AF50" s="444" t="s">
        <v>0</v>
      </c>
      <c r="AG50" s="468">
        <f>'生産者 (1)'!AG48+'生産者 (2)'!AG48+'生産者 (3)'!AG48+'生産者 (4)'!AG48+'生産者 (5)'!AG48+'生産者 (6)'!AG48+'生産者 (7)'!AG48+'生産者 (8)'!AG48</f>
        <v>0</v>
      </c>
      <c r="AH50" s="469"/>
      <c r="AI50" s="469"/>
      <c r="AJ50" s="445" t="s">
        <v>0</v>
      </c>
      <c r="AL50" s="10"/>
      <c r="AM50" s="10"/>
      <c r="AO50" s="9"/>
      <c r="AR50" s="9"/>
      <c r="AS50" s="9"/>
      <c r="AT50" s="9"/>
      <c r="AU50" s="9"/>
      <c r="AV50" s="9"/>
      <c r="AW50" s="9"/>
      <c r="AX50" s="9"/>
      <c r="AY50" s="9"/>
    </row>
    <row r="51" spans="2:51" ht="33" customHeight="1" x14ac:dyDescent="0.4">
      <c r="B51" s="537"/>
      <c r="C51" s="538"/>
      <c r="D51" s="538"/>
      <c r="E51" s="538"/>
      <c r="F51" s="538"/>
      <c r="G51" s="539"/>
      <c r="H51" s="100"/>
      <c r="I51" s="101"/>
      <c r="J51" s="101"/>
      <c r="K51" s="101"/>
      <c r="L51" s="101"/>
      <c r="M51" s="101"/>
      <c r="N51" s="102"/>
      <c r="O51" s="164" t="s">
        <v>96</v>
      </c>
      <c r="P51" s="475"/>
      <c r="Q51" s="475"/>
      <c r="R51" s="75" t="s">
        <v>95</v>
      </c>
      <c r="S51" s="162"/>
      <c r="T51" s="163"/>
      <c r="U51" s="75" t="s">
        <v>41</v>
      </c>
      <c r="V51" s="162"/>
      <c r="W51" s="163"/>
      <c r="X51" s="75" t="s">
        <v>100</v>
      </c>
      <c r="Y51" s="463">
        <v>137</v>
      </c>
      <c r="Z51" s="464"/>
      <c r="AA51" s="158" t="s">
        <v>99</v>
      </c>
      <c r="AB51" s="159"/>
      <c r="AC51" s="470"/>
      <c r="AD51" s="471"/>
      <c r="AE51" s="471"/>
      <c r="AF51" s="445"/>
      <c r="AG51" s="470"/>
      <c r="AH51" s="471"/>
      <c r="AI51" s="471"/>
      <c r="AJ51" s="445"/>
      <c r="AL51" s="10"/>
      <c r="AM51" s="10"/>
      <c r="AO51" s="9"/>
      <c r="AR51" s="9"/>
      <c r="AS51" s="9"/>
      <c r="AT51" s="9"/>
      <c r="AU51" s="9"/>
      <c r="AV51" s="9"/>
      <c r="AW51" s="9"/>
      <c r="AX51" s="9"/>
      <c r="AY51" s="9"/>
    </row>
    <row r="52" spans="2:51" ht="33" customHeight="1" x14ac:dyDescent="0.4">
      <c r="B52" s="540"/>
      <c r="C52" s="541"/>
      <c r="D52" s="541"/>
      <c r="E52" s="541"/>
      <c r="F52" s="541"/>
      <c r="G52" s="542"/>
      <c r="H52" s="103"/>
      <c r="I52" s="104"/>
      <c r="J52" s="104"/>
      <c r="K52" s="104"/>
      <c r="L52" s="104"/>
      <c r="M52" s="104"/>
      <c r="N52" s="105"/>
      <c r="O52" s="76" t="s">
        <v>96</v>
      </c>
      <c r="P52" s="462"/>
      <c r="Q52" s="462"/>
      <c r="R52" s="74" t="s">
        <v>95</v>
      </c>
      <c r="S52" s="96"/>
      <c r="T52" s="97"/>
      <c r="U52" s="74" t="s">
        <v>41</v>
      </c>
      <c r="V52" s="96"/>
      <c r="W52" s="97"/>
      <c r="X52" s="74" t="s">
        <v>100</v>
      </c>
      <c r="Y52" s="154"/>
      <c r="Z52" s="155"/>
      <c r="AA52" s="149"/>
      <c r="AB52" s="73"/>
      <c r="AC52" s="478"/>
      <c r="AD52" s="479"/>
      <c r="AE52" s="479"/>
      <c r="AF52" s="474"/>
      <c r="AG52" s="478"/>
      <c r="AH52" s="479"/>
      <c r="AI52" s="479"/>
      <c r="AJ52" s="474"/>
      <c r="AL52" s="10"/>
      <c r="AM52" s="10"/>
      <c r="AO52" s="9"/>
      <c r="AR52" s="9"/>
      <c r="AS52" s="9"/>
      <c r="AT52" s="9"/>
      <c r="AU52" s="9"/>
      <c r="AV52" s="9"/>
      <c r="AW52" s="9"/>
      <c r="AX52" s="9"/>
      <c r="AY52" s="9"/>
    </row>
    <row r="53" spans="2:51" ht="33" customHeight="1" x14ac:dyDescent="0.4">
      <c r="B53" s="547" t="s">
        <v>134</v>
      </c>
      <c r="C53" s="548"/>
      <c r="D53" s="548"/>
      <c r="E53" s="548"/>
      <c r="F53" s="548"/>
      <c r="G53" s="549"/>
      <c r="H53" s="520"/>
      <c r="I53" s="521"/>
      <c r="J53" s="521"/>
      <c r="K53" s="521"/>
      <c r="L53" s="521"/>
      <c r="M53" s="521"/>
      <c r="N53" s="522"/>
      <c r="O53" s="791"/>
      <c r="P53" s="792"/>
      <c r="Q53" s="792"/>
      <c r="R53" s="793"/>
      <c r="S53" s="452"/>
      <c r="T53" s="453"/>
      <c r="U53" s="166" t="s">
        <v>41</v>
      </c>
      <c r="V53" s="483"/>
      <c r="W53" s="484"/>
      <c r="X53" s="485"/>
      <c r="Y53" s="152"/>
      <c r="Z53" s="153"/>
      <c r="AA53" s="158"/>
      <c r="AB53" s="159"/>
      <c r="AC53" s="468">
        <f>'生産者 (1)'!AC49+'生産者 (2)'!AC49+'生産者 (3)'!AC49+'生産者 (4)'!AC49+'生産者 (5)'!AC49+'生産者 (6)'!AC49+'生産者 (7)'!AC49+'生産者 (8)'!AC49</f>
        <v>0</v>
      </c>
      <c r="AD53" s="469"/>
      <c r="AE53" s="469"/>
      <c r="AF53" s="445" t="s">
        <v>0</v>
      </c>
      <c r="AG53" s="468">
        <f>'生産者 (1)'!AG49+'生産者 (2)'!AG49+'生産者 (3)'!AG49+'生産者 (4)'!AG49+'生産者 (5)'!AG49+'生産者 (6)'!AG49+'生産者 (7)'!AG49+'生産者 (8)'!AG49</f>
        <v>0</v>
      </c>
      <c r="AH53" s="469"/>
      <c r="AI53" s="469"/>
      <c r="AJ53" s="445" t="s">
        <v>0</v>
      </c>
      <c r="AL53" s="10"/>
      <c r="AM53" s="10"/>
      <c r="AO53" s="9"/>
      <c r="AR53" s="9"/>
      <c r="AS53" s="9"/>
      <c r="AT53" s="9"/>
      <c r="AU53" s="9"/>
      <c r="AV53" s="9"/>
      <c r="AW53" s="9"/>
      <c r="AX53" s="9"/>
      <c r="AY53" s="9"/>
    </row>
    <row r="54" spans="2:51" ht="33" customHeight="1" x14ac:dyDescent="0.4">
      <c r="B54" s="550"/>
      <c r="C54" s="551"/>
      <c r="D54" s="551"/>
      <c r="E54" s="551"/>
      <c r="F54" s="551"/>
      <c r="G54" s="552"/>
      <c r="H54" s="100"/>
      <c r="I54" s="101"/>
      <c r="J54" s="101"/>
      <c r="K54" s="101"/>
      <c r="L54" s="101"/>
      <c r="M54" s="101"/>
      <c r="N54" s="102"/>
      <c r="O54" s="100"/>
      <c r="P54" s="101"/>
      <c r="Q54" s="101"/>
      <c r="R54" s="102"/>
      <c r="S54" s="162"/>
      <c r="T54" s="163"/>
      <c r="U54" s="75" t="s">
        <v>41</v>
      </c>
      <c r="V54" s="486"/>
      <c r="W54" s="487"/>
      <c r="X54" s="488"/>
      <c r="Y54" s="463">
        <v>900</v>
      </c>
      <c r="Z54" s="464"/>
      <c r="AA54" s="158" t="s">
        <v>99</v>
      </c>
      <c r="AB54" s="159"/>
      <c r="AC54" s="470"/>
      <c r="AD54" s="471"/>
      <c r="AE54" s="471"/>
      <c r="AF54" s="445"/>
      <c r="AG54" s="470"/>
      <c r="AH54" s="471"/>
      <c r="AI54" s="471"/>
      <c r="AJ54" s="445"/>
      <c r="AL54" s="10"/>
      <c r="AM54" s="10"/>
      <c r="AO54" s="9"/>
      <c r="AR54" s="9"/>
      <c r="AS54" s="9"/>
      <c r="AT54" s="9"/>
      <c r="AU54" s="9"/>
      <c r="AV54" s="9"/>
      <c r="AW54" s="9"/>
      <c r="AX54" s="9"/>
      <c r="AY54" s="9"/>
    </row>
    <row r="55" spans="2:51" ht="33" customHeight="1" x14ac:dyDescent="0.4">
      <c r="B55" s="553"/>
      <c r="C55" s="554"/>
      <c r="D55" s="554"/>
      <c r="E55" s="554"/>
      <c r="F55" s="554"/>
      <c r="G55" s="555"/>
      <c r="H55" s="103"/>
      <c r="I55" s="104"/>
      <c r="J55" s="104"/>
      <c r="K55" s="104"/>
      <c r="L55" s="104"/>
      <c r="M55" s="104"/>
      <c r="N55" s="105"/>
      <c r="O55" s="168"/>
      <c r="P55" s="169"/>
      <c r="Q55" s="169"/>
      <c r="R55" s="170"/>
      <c r="S55" s="96"/>
      <c r="T55" s="97"/>
      <c r="U55" s="74" t="s">
        <v>41</v>
      </c>
      <c r="V55" s="489"/>
      <c r="W55" s="490"/>
      <c r="X55" s="491"/>
      <c r="Y55" s="154"/>
      <c r="Z55" s="155"/>
      <c r="AA55" s="149"/>
      <c r="AB55" s="73"/>
      <c r="AC55" s="478"/>
      <c r="AD55" s="479"/>
      <c r="AE55" s="479"/>
      <c r="AF55" s="474"/>
      <c r="AG55" s="478"/>
      <c r="AH55" s="479"/>
      <c r="AI55" s="479"/>
      <c r="AJ55" s="474"/>
      <c r="AL55" s="10"/>
      <c r="AM55" s="10"/>
      <c r="AO55" s="9"/>
      <c r="AR55" s="9"/>
      <c r="AS55" s="9"/>
      <c r="AT55" s="9"/>
      <c r="AU55" s="9"/>
      <c r="AV55" s="9"/>
      <c r="AW55" s="9"/>
      <c r="AX55" s="9"/>
      <c r="AY55" s="9"/>
    </row>
    <row r="56" spans="2:51" ht="33" customHeight="1" x14ac:dyDescent="0.4">
      <c r="B56" s="533" t="s">
        <v>138</v>
      </c>
      <c r="C56" s="771"/>
      <c r="D56" s="771"/>
      <c r="E56" s="771"/>
      <c r="F56" s="771"/>
      <c r="G56" s="772"/>
      <c r="H56" s="501"/>
      <c r="I56" s="502"/>
      <c r="J56" s="502"/>
      <c r="K56" s="502"/>
      <c r="L56" s="502"/>
      <c r="M56" s="502"/>
      <c r="N56" s="503"/>
      <c r="O56" s="517"/>
      <c r="P56" s="518"/>
      <c r="Q56" s="518"/>
      <c r="R56" s="519"/>
      <c r="S56" s="511">
        <f>'生産者 (1)'!S50+'生産者 (2)'!S50+'生産者 (3)'!S50+'生産者 (4)'!S50+'生産者 (5)'!S50+'生産者 (6)'!S50+'生産者 (7)'!S50+'生産者 (8)'!S50</f>
        <v>0</v>
      </c>
      <c r="T56" s="512"/>
      <c r="U56" s="444" t="s">
        <v>110</v>
      </c>
      <c r="V56" s="517"/>
      <c r="W56" s="518"/>
      <c r="X56" s="519"/>
      <c r="Y56" s="504">
        <v>142500</v>
      </c>
      <c r="Z56" s="505"/>
      <c r="AA56" s="465" t="s">
        <v>145</v>
      </c>
      <c r="AB56" s="444"/>
      <c r="AC56" s="468">
        <f>'生産者 (1)'!AC50+'生産者 (2)'!AC50+'生産者 (3)'!AC50+'生産者 (4)'!AC50+'生産者 (5)'!AC50+'生産者 (6)'!AC50+'生産者 (7)'!AC50+'生産者 (8)'!AC50</f>
        <v>0</v>
      </c>
      <c r="AD56" s="469"/>
      <c r="AE56" s="469"/>
      <c r="AF56" s="444" t="s">
        <v>105</v>
      </c>
      <c r="AG56" s="468">
        <f>'生産者 (1)'!AG50+'生産者 (2)'!AG50+'生産者 (3)'!AG50+'生産者 (4)'!AG50+'生産者 (5)'!AG50+'生産者 (6)'!AG50+'生産者 (7)'!AG50+'生産者 (8)'!AG50</f>
        <v>0</v>
      </c>
      <c r="AH56" s="469"/>
      <c r="AI56" s="469"/>
      <c r="AJ56" s="444" t="s">
        <v>105</v>
      </c>
      <c r="AK56" s="10"/>
      <c r="AM56" s="9"/>
      <c r="AP56" s="9"/>
      <c r="AQ56" s="9"/>
      <c r="AR56" s="9"/>
      <c r="AS56" s="9"/>
      <c r="AT56" s="9"/>
      <c r="AU56" s="9"/>
      <c r="AV56" s="9"/>
      <c r="AW56" s="9"/>
    </row>
    <row r="57" spans="2:51" ht="33" customHeight="1" x14ac:dyDescent="0.4">
      <c r="B57" s="800" t="s">
        <v>137</v>
      </c>
      <c r="C57" s="801"/>
      <c r="D57" s="801"/>
      <c r="E57" s="801"/>
      <c r="F57" s="801"/>
      <c r="G57" s="802"/>
      <c r="H57" s="520"/>
      <c r="I57" s="521"/>
      <c r="J57" s="521"/>
      <c r="K57" s="521"/>
      <c r="L57" s="521"/>
      <c r="M57" s="521"/>
      <c r="N57" s="522"/>
      <c r="O57" s="497"/>
      <c r="P57" s="475"/>
      <c r="Q57" s="475"/>
      <c r="R57" s="498"/>
      <c r="S57" s="513"/>
      <c r="T57" s="514"/>
      <c r="U57" s="445"/>
      <c r="V57" s="787"/>
      <c r="W57" s="788"/>
      <c r="X57" s="75" t="s">
        <v>114</v>
      </c>
      <c r="Y57" s="506"/>
      <c r="Z57" s="507"/>
      <c r="AA57" s="466"/>
      <c r="AB57" s="445"/>
      <c r="AC57" s="470"/>
      <c r="AD57" s="471"/>
      <c r="AE57" s="471"/>
      <c r="AF57" s="445"/>
      <c r="AG57" s="470"/>
      <c r="AH57" s="471"/>
      <c r="AI57" s="471"/>
      <c r="AJ57" s="445"/>
      <c r="AK57" s="10"/>
      <c r="AM57" s="9"/>
      <c r="AP57" s="9"/>
      <c r="AQ57" s="9"/>
      <c r="AR57" s="9"/>
      <c r="AS57" s="9"/>
      <c r="AT57" s="9"/>
      <c r="AU57" s="9"/>
      <c r="AV57" s="9"/>
      <c r="AW57" s="9"/>
    </row>
    <row r="58" spans="2:51" ht="33" customHeight="1" x14ac:dyDescent="0.4">
      <c r="B58" s="800" t="s">
        <v>108</v>
      </c>
      <c r="C58" s="801"/>
      <c r="D58" s="801"/>
      <c r="E58" s="801"/>
      <c r="F58" s="801"/>
      <c r="G58" s="802"/>
      <c r="H58" s="497"/>
      <c r="I58" s="475"/>
      <c r="J58" s="475"/>
      <c r="K58" s="475"/>
      <c r="L58" s="475"/>
      <c r="M58" s="475"/>
      <c r="N58" s="498"/>
      <c r="O58" s="173" t="s">
        <v>136</v>
      </c>
      <c r="P58" s="174" t="s">
        <v>146</v>
      </c>
      <c r="Q58" s="531" t="s">
        <v>135</v>
      </c>
      <c r="R58" s="532"/>
      <c r="S58" s="513"/>
      <c r="T58" s="514"/>
      <c r="U58" s="445"/>
      <c r="V58" s="787"/>
      <c r="W58" s="788"/>
      <c r="X58" s="75" t="s">
        <v>100</v>
      </c>
      <c r="Y58" s="506"/>
      <c r="Z58" s="507"/>
      <c r="AA58" s="466"/>
      <c r="AB58" s="445"/>
      <c r="AC58" s="470"/>
      <c r="AD58" s="471"/>
      <c r="AE58" s="471"/>
      <c r="AF58" s="445"/>
      <c r="AG58" s="470"/>
      <c r="AH58" s="471"/>
      <c r="AI58" s="471"/>
      <c r="AJ58" s="445"/>
      <c r="AK58" s="10"/>
      <c r="AM58" s="9"/>
      <c r="AP58" s="9"/>
      <c r="AQ58" s="9"/>
      <c r="AR58" s="9"/>
      <c r="AS58" s="9"/>
      <c r="AT58" s="9"/>
      <c r="AU58" s="9"/>
      <c r="AV58" s="9"/>
      <c r="AW58" s="9"/>
    </row>
    <row r="59" spans="2:51" ht="33" customHeight="1" x14ac:dyDescent="0.4">
      <c r="B59" s="803" t="s">
        <v>109</v>
      </c>
      <c r="C59" s="804"/>
      <c r="D59" s="804"/>
      <c r="E59" s="804"/>
      <c r="F59" s="804"/>
      <c r="G59" s="805"/>
      <c r="H59" s="499"/>
      <c r="I59" s="462"/>
      <c r="J59" s="462"/>
      <c r="K59" s="462"/>
      <c r="L59" s="462"/>
      <c r="M59" s="462"/>
      <c r="N59" s="500"/>
      <c r="O59" s="794"/>
      <c r="P59" s="795"/>
      <c r="Q59" s="795"/>
      <c r="R59" s="796"/>
      <c r="S59" s="515"/>
      <c r="T59" s="516"/>
      <c r="U59" s="474"/>
      <c r="V59" s="789"/>
      <c r="W59" s="790"/>
      <c r="X59" s="74" t="s">
        <v>84</v>
      </c>
      <c r="Y59" s="508"/>
      <c r="Z59" s="509"/>
      <c r="AA59" s="510"/>
      <c r="AB59" s="474"/>
      <c r="AC59" s="478"/>
      <c r="AD59" s="479"/>
      <c r="AE59" s="479"/>
      <c r="AF59" s="474"/>
      <c r="AG59" s="478"/>
      <c r="AH59" s="479"/>
      <c r="AI59" s="479"/>
      <c r="AJ59" s="474"/>
      <c r="AK59" s="10"/>
      <c r="AM59" s="9"/>
      <c r="AP59" s="9"/>
      <c r="AQ59" s="9"/>
      <c r="AR59" s="9"/>
      <c r="AS59" s="9"/>
      <c r="AT59" s="9"/>
      <c r="AU59" s="9"/>
      <c r="AV59" s="9"/>
      <c r="AW59" s="9"/>
    </row>
    <row r="60" spans="2:51" ht="23.25" customHeight="1" x14ac:dyDescent="0.4">
      <c r="B60" s="525" t="s">
        <v>111</v>
      </c>
      <c r="C60" s="526"/>
      <c r="D60" s="526"/>
      <c r="E60" s="526"/>
      <c r="F60" s="526"/>
      <c r="G60" s="527"/>
      <c r="H60" s="806"/>
      <c r="I60" s="806"/>
      <c r="J60" s="806"/>
      <c r="K60" s="806"/>
      <c r="L60" s="806"/>
      <c r="M60" s="806"/>
      <c r="N60" s="806"/>
      <c r="O60" s="72" t="s">
        <v>115</v>
      </c>
      <c r="P60" s="545"/>
      <c r="Q60" s="545"/>
      <c r="R60" s="80" t="s">
        <v>116</v>
      </c>
      <c r="S60" s="543"/>
      <c r="T60" s="544"/>
      <c r="U60" s="444" t="s">
        <v>110</v>
      </c>
      <c r="V60" s="807"/>
      <c r="W60" s="808"/>
      <c r="X60" s="690" t="s">
        <v>100</v>
      </c>
      <c r="Y60" s="812">
        <v>448</v>
      </c>
      <c r="Z60" s="813"/>
      <c r="AA60" s="465" t="s">
        <v>99</v>
      </c>
      <c r="AB60" s="444"/>
      <c r="AC60" s="468">
        <f>'生産者 (1)'!AC54+'生産者 (2)'!AC54+'生産者 (3)'!AC54+'生産者 (4)'!AC54+'生産者 (5)'!AC54+'生産者 (6)'!AC54+'生産者 (7)'!AC54+'生産者 (8)'!AC54</f>
        <v>0</v>
      </c>
      <c r="AD60" s="469"/>
      <c r="AE60" s="469"/>
      <c r="AF60" s="444" t="s">
        <v>105</v>
      </c>
      <c r="AG60" s="468">
        <f>'生産者 (1)'!AG54+'生産者 (2)'!AG54+'生産者 (3)'!AG54+'生産者 (4)'!AG54+'生産者 (5)'!AG54+'生産者 (6)'!AG54+'生産者 (7)'!AG54+'生産者 (8)'!AG54</f>
        <v>0</v>
      </c>
      <c r="AH60" s="469"/>
      <c r="AI60" s="469"/>
      <c r="AJ60" s="444" t="s">
        <v>105</v>
      </c>
      <c r="AK60" s="10"/>
      <c r="AM60" s="9"/>
      <c r="AP60" s="9"/>
      <c r="AQ60" s="9"/>
      <c r="AR60" s="9"/>
      <c r="AS60" s="9"/>
      <c r="AT60" s="9"/>
      <c r="AU60" s="9"/>
      <c r="AV60" s="9"/>
      <c r="AW60" s="9"/>
    </row>
    <row r="61" spans="2:51" ht="23.25" customHeight="1" x14ac:dyDescent="0.4">
      <c r="B61" s="537"/>
      <c r="C61" s="538"/>
      <c r="D61" s="538"/>
      <c r="E61" s="538"/>
      <c r="F61" s="538"/>
      <c r="G61" s="539"/>
      <c r="H61" s="448"/>
      <c r="I61" s="448"/>
      <c r="J61" s="448"/>
      <c r="K61" s="448"/>
      <c r="L61" s="448"/>
      <c r="M61" s="448"/>
      <c r="N61" s="448"/>
      <c r="O61" s="167" t="s">
        <v>96</v>
      </c>
      <c r="P61" s="521"/>
      <c r="Q61" s="521"/>
      <c r="R61" s="166" t="s">
        <v>95</v>
      </c>
      <c r="S61" s="452"/>
      <c r="T61" s="453"/>
      <c r="U61" s="455"/>
      <c r="V61" s="458"/>
      <c r="W61" s="459"/>
      <c r="X61" s="461"/>
      <c r="Y61" s="463"/>
      <c r="Z61" s="464"/>
      <c r="AA61" s="466"/>
      <c r="AB61" s="445"/>
      <c r="AC61" s="470"/>
      <c r="AD61" s="471"/>
      <c r="AE61" s="471"/>
      <c r="AF61" s="445"/>
      <c r="AG61" s="470"/>
      <c r="AH61" s="471"/>
      <c r="AI61" s="471"/>
      <c r="AJ61" s="445"/>
      <c r="AK61" s="10"/>
      <c r="AM61" s="9"/>
      <c r="AP61" s="9"/>
      <c r="AQ61" s="9"/>
      <c r="AR61" s="9"/>
      <c r="AS61" s="9"/>
      <c r="AT61" s="9"/>
      <c r="AU61" s="9"/>
      <c r="AV61" s="9"/>
      <c r="AW61" s="9"/>
    </row>
    <row r="62" spans="2:51" ht="23.25" customHeight="1" x14ac:dyDescent="0.4">
      <c r="B62" s="537"/>
      <c r="C62" s="538"/>
      <c r="D62" s="538"/>
      <c r="E62" s="538"/>
      <c r="F62" s="538"/>
      <c r="G62" s="539"/>
      <c r="H62" s="447"/>
      <c r="I62" s="447"/>
      <c r="J62" s="447"/>
      <c r="K62" s="447"/>
      <c r="L62" s="447"/>
      <c r="M62" s="447"/>
      <c r="N62" s="447"/>
      <c r="O62" s="172" t="s">
        <v>115</v>
      </c>
      <c r="P62" s="449"/>
      <c r="Q62" s="449"/>
      <c r="R62" s="165" t="s">
        <v>116</v>
      </c>
      <c r="S62" s="450"/>
      <c r="T62" s="451"/>
      <c r="U62" s="454" t="s">
        <v>41</v>
      </c>
      <c r="V62" s="456"/>
      <c r="W62" s="457"/>
      <c r="X62" s="460" t="s">
        <v>100</v>
      </c>
      <c r="Y62" s="463"/>
      <c r="Z62" s="464"/>
      <c r="AA62" s="466"/>
      <c r="AB62" s="445"/>
      <c r="AC62" s="470"/>
      <c r="AD62" s="471"/>
      <c r="AE62" s="471"/>
      <c r="AF62" s="445"/>
      <c r="AG62" s="470"/>
      <c r="AH62" s="471"/>
      <c r="AI62" s="471"/>
      <c r="AJ62" s="445"/>
      <c r="AK62" s="10"/>
      <c r="AM62" s="9"/>
      <c r="AP62" s="9"/>
      <c r="AQ62" s="9"/>
      <c r="AR62" s="9"/>
      <c r="AS62" s="9"/>
      <c r="AT62" s="9"/>
      <c r="AU62" s="9"/>
      <c r="AV62" s="9"/>
      <c r="AW62" s="9"/>
    </row>
    <row r="63" spans="2:51" ht="23.25" customHeight="1" x14ac:dyDescent="0.4">
      <c r="B63" s="537"/>
      <c r="C63" s="538"/>
      <c r="D63" s="538"/>
      <c r="E63" s="538"/>
      <c r="F63" s="538"/>
      <c r="G63" s="539"/>
      <c r="H63" s="448"/>
      <c r="I63" s="448"/>
      <c r="J63" s="448"/>
      <c r="K63" s="448"/>
      <c r="L63" s="448"/>
      <c r="M63" s="448"/>
      <c r="N63" s="448"/>
      <c r="O63" s="167" t="s">
        <v>96</v>
      </c>
      <c r="P63" s="521"/>
      <c r="Q63" s="521"/>
      <c r="R63" s="166" t="s">
        <v>95</v>
      </c>
      <c r="S63" s="452"/>
      <c r="T63" s="453"/>
      <c r="U63" s="455"/>
      <c r="V63" s="458"/>
      <c r="W63" s="459"/>
      <c r="X63" s="461"/>
      <c r="Y63" s="463"/>
      <c r="Z63" s="464"/>
      <c r="AA63" s="466"/>
      <c r="AB63" s="445"/>
      <c r="AC63" s="470"/>
      <c r="AD63" s="471"/>
      <c r="AE63" s="471"/>
      <c r="AF63" s="445"/>
      <c r="AG63" s="470"/>
      <c r="AH63" s="471"/>
      <c r="AI63" s="471"/>
      <c r="AJ63" s="445"/>
      <c r="AK63" s="10"/>
      <c r="AM63" s="9"/>
      <c r="AP63" s="9"/>
      <c r="AQ63" s="9"/>
      <c r="AR63" s="9"/>
      <c r="AS63" s="9"/>
      <c r="AT63" s="9"/>
      <c r="AU63" s="9"/>
      <c r="AV63" s="9"/>
      <c r="AW63" s="9"/>
    </row>
    <row r="64" spans="2:51" ht="23.25" customHeight="1" x14ac:dyDescent="0.4">
      <c r="B64" s="537"/>
      <c r="C64" s="538"/>
      <c r="D64" s="538"/>
      <c r="E64" s="538"/>
      <c r="F64" s="538"/>
      <c r="G64" s="539"/>
      <c r="H64" s="523"/>
      <c r="I64" s="523"/>
      <c r="J64" s="523"/>
      <c r="K64" s="523"/>
      <c r="L64" s="523"/>
      <c r="M64" s="523"/>
      <c r="N64" s="523"/>
      <c r="O64" s="171" t="s">
        <v>115</v>
      </c>
      <c r="P64" s="561"/>
      <c r="Q64" s="561"/>
      <c r="R64" s="21" t="s">
        <v>116</v>
      </c>
      <c r="S64" s="562"/>
      <c r="T64" s="563"/>
      <c r="U64" s="445" t="s">
        <v>41</v>
      </c>
      <c r="V64" s="816"/>
      <c r="W64" s="817"/>
      <c r="X64" s="691" t="s">
        <v>100</v>
      </c>
      <c r="Y64" s="463"/>
      <c r="Z64" s="464"/>
      <c r="AA64" s="466"/>
      <c r="AB64" s="445"/>
      <c r="AC64" s="470"/>
      <c r="AD64" s="471"/>
      <c r="AE64" s="471"/>
      <c r="AF64" s="445"/>
      <c r="AG64" s="470"/>
      <c r="AH64" s="471"/>
      <c r="AI64" s="471"/>
      <c r="AJ64" s="445"/>
      <c r="AK64" s="10"/>
      <c r="AM64" s="9"/>
      <c r="AP64" s="9"/>
      <c r="AQ64" s="9"/>
      <c r="AR64" s="9"/>
      <c r="AS64" s="9"/>
      <c r="AT64" s="9"/>
      <c r="AU64" s="9"/>
      <c r="AV64" s="9"/>
      <c r="AW64" s="9"/>
    </row>
    <row r="65" spans="2:49" ht="23.25" customHeight="1" thickBot="1" x14ac:dyDescent="0.45">
      <c r="B65" s="558"/>
      <c r="C65" s="559"/>
      <c r="D65" s="559"/>
      <c r="E65" s="559"/>
      <c r="F65" s="559"/>
      <c r="G65" s="560"/>
      <c r="H65" s="524"/>
      <c r="I65" s="524"/>
      <c r="J65" s="524"/>
      <c r="K65" s="524"/>
      <c r="L65" s="524"/>
      <c r="M65" s="524"/>
      <c r="N65" s="524"/>
      <c r="O65" s="81" t="s">
        <v>96</v>
      </c>
      <c r="P65" s="566"/>
      <c r="Q65" s="566"/>
      <c r="R65" s="82" t="s">
        <v>95</v>
      </c>
      <c r="S65" s="564"/>
      <c r="T65" s="565"/>
      <c r="U65" s="446"/>
      <c r="V65" s="818"/>
      <c r="W65" s="819"/>
      <c r="X65" s="820"/>
      <c r="Y65" s="814"/>
      <c r="Z65" s="815"/>
      <c r="AA65" s="467"/>
      <c r="AB65" s="446"/>
      <c r="AC65" s="472"/>
      <c r="AD65" s="473"/>
      <c r="AE65" s="473"/>
      <c r="AF65" s="446"/>
      <c r="AG65" s="472"/>
      <c r="AH65" s="473"/>
      <c r="AI65" s="473"/>
      <c r="AJ65" s="446"/>
      <c r="AK65" s="10"/>
      <c r="AM65" s="9"/>
      <c r="AP65" s="9"/>
      <c r="AQ65" s="9"/>
      <c r="AR65" s="9"/>
      <c r="AS65" s="9"/>
      <c r="AT65" s="9"/>
      <c r="AU65" s="9"/>
      <c r="AV65" s="9"/>
      <c r="AW65" s="9"/>
    </row>
    <row r="66" spans="2:49" ht="33" customHeight="1" x14ac:dyDescent="0.4">
      <c r="B66" s="809" t="s">
        <v>117</v>
      </c>
      <c r="C66" s="810"/>
      <c r="D66" s="810"/>
      <c r="E66" s="810"/>
      <c r="F66" s="810"/>
      <c r="G66" s="811"/>
      <c r="H66" s="494"/>
      <c r="I66" s="495"/>
      <c r="J66" s="495"/>
      <c r="K66" s="495"/>
      <c r="L66" s="495"/>
      <c r="M66" s="495"/>
      <c r="N66" s="495"/>
      <c r="O66" s="495"/>
      <c r="P66" s="495"/>
      <c r="Q66" s="495"/>
      <c r="R66" s="495"/>
      <c r="S66" s="495"/>
      <c r="T66" s="495"/>
      <c r="U66" s="495"/>
      <c r="V66" s="495"/>
      <c r="W66" s="495"/>
      <c r="X66" s="495"/>
      <c r="Y66" s="495"/>
      <c r="Z66" s="495"/>
      <c r="AA66" s="495"/>
      <c r="AB66" s="496"/>
      <c r="AC66" s="492">
        <f>SUM(AC47:AE65)</f>
        <v>0</v>
      </c>
      <c r="AD66" s="493"/>
      <c r="AE66" s="493"/>
      <c r="AF66" s="73" t="s">
        <v>105</v>
      </c>
      <c r="AG66" s="492">
        <f>SUM(AG47:AI65)</f>
        <v>0</v>
      </c>
      <c r="AH66" s="493"/>
      <c r="AI66" s="493"/>
      <c r="AJ66" s="73" t="s">
        <v>105</v>
      </c>
      <c r="AK66" s="84" t="s">
        <v>121</v>
      </c>
      <c r="AM66" s="9"/>
      <c r="AP66" s="9"/>
      <c r="AQ66" s="9"/>
      <c r="AR66" s="9"/>
      <c r="AS66" s="9"/>
      <c r="AT66" s="9"/>
      <c r="AU66" s="9"/>
      <c r="AV66" s="9"/>
      <c r="AW66" s="9"/>
    </row>
    <row r="67" spans="2:49" ht="18.75" customHeight="1" x14ac:dyDescent="0.4">
      <c r="AJ67" s="10"/>
      <c r="AK67" s="10"/>
      <c r="AM67" s="9"/>
      <c r="AP67" s="9"/>
      <c r="AQ67" s="9"/>
      <c r="AR67" s="9"/>
      <c r="AS67" s="9"/>
      <c r="AT67" s="9"/>
      <c r="AU67" s="9"/>
      <c r="AV67" s="9"/>
      <c r="AW67" s="9"/>
    </row>
    <row r="68" spans="2:49" ht="18.75" customHeight="1" x14ac:dyDescent="0.4">
      <c r="B68" s="63" t="s">
        <v>133</v>
      </c>
      <c r="AJ68" s="10"/>
      <c r="AK68" s="10"/>
      <c r="AM68" s="9"/>
      <c r="AP68" s="9"/>
      <c r="AQ68" s="9"/>
      <c r="AR68" s="9"/>
      <c r="AS68" s="9"/>
      <c r="AT68" s="9"/>
      <c r="AU68" s="9"/>
      <c r="AV68" s="9"/>
      <c r="AW68" s="9"/>
    </row>
    <row r="69" spans="2:49" ht="21.75" customHeight="1" x14ac:dyDescent="0.4">
      <c r="B69" s="782"/>
      <c r="C69" s="782"/>
      <c r="D69" s="782"/>
      <c r="E69" s="782"/>
      <c r="F69" s="782"/>
      <c r="G69" s="597" t="s">
        <v>127</v>
      </c>
      <c r="H69" s="598"/>
      <c r="I69" s="598"/>
      <c r="J69" s="598"/>
      <c r="K69" s="598"/>
      <c r="L69" s="598"/>
      <c r="M69" s="598"/>
      <c r="N69" s="598"/>
      <c r="O69" s="598"/>
      <c r="P69" s="598"/>
      <c r="Q69" s="598"/>
      <c r="R69" s="598"/>
      <c r="S69" s="598"/>
      <c r="T69" s="598"/>
      <c r="U69" s="599"/>
      <c r="V69" s="533" t="s">
        <v>131</v>
      </c>
      <c r="W69" s="526"/>
      <c r="X69" s="526"/>
      <c r="Y69" s="526"/>
      <c r="Z69" s="527"/>
      <c r="AA69" s="600" t="s">
        <v>128</v>
      </c>
      <c r="AB69" s="600"/>
      <c r="AC69" s="600"/>
      <c r="AD69" s="600"/>
      <c r="AE69" s="600"/>
      <c r="AJ69" s="10"/>
      <c r="AK69" s="10"/>
      <c r="AM69" s="9"/>
      <c r="AP69" s="9"/>
      <c r="AQ69" s="9"/>
      <c r="AR69" s="9"/>
      <c r="AS69" s="9"/>
      <c r="AT69" s="9"/>
      <c r="AU69" s="9"/>
      <c r="AV69" s="9"/>
      <c r="AW69" s="9"/>
    </row>
    <row r="70" spans="2:49" ht="21.75" customHeight="1" x14ac:dyDescent="0.4">
      <c r="B70" s="782"/>
      <c r="C70" s="782"/>
      <c r="D70" s="782"/>
      <c r="E70" s="782"/>
      <c r="F70" s="782"/>
      <c r="G70" s="799" t="s">
        <v>139</v>
      </c>
      <c r="H70" s="600"/>
      <c r="I70" s="600"/>
      <c r="J70" s="600"/>
      <c r="K70" s="600"/>
      <c r="L70" s="598" t="s">
        <v>140</v>
      </c>
      <c r="M70" s="598"/>
      <c r="N70" s="598"/>
      <c r="O70" s="598"/>
      <c r="P70" s="598"/>
      <c r="Q70" s="598"/>
      <c r="R70" s="598"/>
      <c r="S70" s="598"/>
      <c r="T70" s="598"/>
      <c r="U70" s="599"/>
      <c r="V70" s="773"/>
      <c r="W70" s="538"/>
      <c r="X70" s="538"/>
      <c r="Y70" s="538"/>
      <c r="Z70" s="539"/>
      <c r="AA70" s="600"/>
      <c r="AB70" s="600"/>
      <c r="AC70" s="600"/>
      <c r="AD70" s="600"/>
      <c r="AE70" s="600"/>
      <c r="AJ70" s="10"/>
      <c r="AK70" s="10"/>
      <c r="AM70" s="9"/>
      <c r="AP70" s="9"/>
      <c r="AQ70" s="9"/>
      <c r="AR70" s="9"/>
      <c r="AS70" s="9"/>
      <c r="AT70" s="9"/>
      <c r="AU70" s="9"/>
      <c r="AV70" s="9"/>
      <c r="AW70" s="9"/>
    </row>
    <row r="71" spans="2:49" ht="33.75" customHeight="1" thickBot="1" x14ac:dyDescent="0.45">
      <c r="B71" s="783"/>
      <c r="C71" s="783"/>
      <c r="D71" s="783"/>
      <c r="E71" s="783"/>
      <c r="F71" s="783"/>
      <c r="G71" s="601"/>
      <c r="H71" s="601"/>
      <c r="I71" s="601"/>
      <c r="J71" s="601"/>
      <c r="K71" s="601"/>
      <c r="L71" s="797" t="s">
        <v>129</v>
      </c>
      <c r="M71" s="601"/>
      <c r="N71" s="601"/>
      <c r="O71" s="601"/>
      <c r="P71" s="601"/>
      <c r="Q71" s="798" t="s">
        <v>130</v>
      </c>
      <c r="R71" s="601"/>
      <c r="S71" s="601"/>
      <c r="T71" s="601"/>
      <c r="U71" s="601"/>
      <c r="V71" s="528"/>
      <c r="W71" s="529"/>
      <c r="X71" s="529"/>
      <c r="Y71" s="529"/>
      <c r="Z71" s="530"/>
      <c r="AA71" s="601"/>
      <c r="AB71" s="601"/>
      <c r="AC71" s="601"/>
      <c r="AD71" s="601"/>
      <c r="AE71" s="601"/>
      <c r="AJ71" s="10"/>
      <c r="AK71" s="10"/>
      <c r="AM71" s="9"/>
      <c r="AP71" s="9"/>
      <c r="AQ71" s="9"/>
      <c r="AR71" s="9"/>
      <c r="AS71" s="9"/>
      <c r="AT71" s="9"/>
      <c r="AU71" s="9"/>
      <c r="AV71" s="9"/>
      <c r="AW71" s="9"/>
    </row>
    <row r="72" spans="2:49" ht="33" customHeight="1" thickTop="1" x14ac:dyDescent="0.4">
      <c r="B72" s="781" t="s">
        <v>125</v>
      </c>
      <c r="C72" s="781"/>
      <c r="D72" s="781"/>
      <c r="E72" s="781"/>
      <c r="F72" s="781"/>
      <c r="G72" s="784">
        <f>AV32</f>
        <v>0</v>
      </c>
      <c r="H72" s="784"/>
      <c r="I72" s="784"/>
      <c r="J72" s="694"/>
      <c r="K72" s="74" t="s">
        <v>0</v>
      </c>
      <c r="L72" s="784">
        <f>AC48</f>
        <v>0</v>
      </c>
      <c r="M72" s="784"/>
      <c r="N72" s="784"/>
      <c r="O72" s="694"/>
      <c r="P72" s="74" t="s">
        <v>0</v>
      </c>
      <c r="Q72" s="784">
        <f>Q52</f>
        <v>0</v>
      </c>
      <c r="R72" s="784"/>
      <c r="S72" s="784"/>
      <c r="T72" s="694"/>
      <c r="U72" s="74" t="s">
        <v>0</v>
      </c>
      <c r="V72" s="784">
        <f>AC66</f>
        <v>0</v>
      </c>
      <c r="W72" s="784"/>
      <c r="X72" s="784"/>
      <c r="Y72" s="694"/>
      <c r="Z72" s="74" t="s">
        <v>0</v>
      </c>
      <c r="AA72" s="784">
        <f>SUM(G72,L72,Q72,V72)</f>
        <v>0</v>
      </c>
      <c r="AB72" s="784"/>
      <c r="AC72" s="784"/>
      <c r="AD72" s="694"/>
      <c r="AE72" s="74" t="s">
        <v>0</v>
      </c>
      <c r="AJ72" s="10"/>
      <c r="AK72" s="10"/>
      <c r="AM72" s="9"/>
      <c r="AP72" s="9"/>
      <c r="AQ72" s="9"/>
      <c r="AR72" s="9"/>
      <c r="AS72" s="9"/>
      <c r="AT72" s="9"/>
      <c r="AU72" s="9"/>
      <c r="AV72" s="9"/>
      <c r="AW72" s="9"/>
    </row>
    <row r="73" spans="2:49" ht="33" customHeight="1" x14ac:dyDescent="0.4">
      <c r="B73" s="597" t="s">
        <v>126</v>
      </c>
      <c r="C73" s="598"/>
      <c r="D73" s="598"/>
      <c r="E73" s="598"/>
      <c r="F73" s="599"/>
      <c r="G73" s="785">
        <f>AZ32</f>
        <v>0</v>
      </c>
      <c r="H73" s="785"/>
      <c r="I73" s="785"/>
      <c r="J73" s="786"/>
      <c r="K73" s="71" t="s">
        <v>0</v>
      </c>
      <c r="L73" s="785">
        <f>AG38</f>
        <v>0</v>
      </c>
      <c r="M73" s="785"/>
      <c r="N73" s="785"/>
      <c r="O73" s="786"/>
      <c r="P73" s="71" t="s">
        <v>0</v>
      </c>
      <c r="Q73" s="785">
        <f>U42</f>
        <v>0</v>
      </c>
      <c r="R73" s="785"/>
      <c r="S73" s="785"/>
      <c r="T73" s="786"/>
      <c r="U73" s="71" t="s">
        <v>0</v>
      </c>
      <c r="V73" s="785">
        <f>AG66</f>
        <v>0</v>
      </c>
      <c r="W73" s="785"/>
      <c r="X73" s="785"/>
      <c r="Y73" s="786"/>
      <c r="Z73" s="71" t="s">
        <v>0</v>
      </c>
      <c r="AA73" s="784">
        <f>SUM(G73,L73,Q73,V73)</f>
        <v>0</v>
      </c>
      <c r="AB73" s="784"/>
      <c r="AC73" s="784"/>
      <c r="AD73" s="694"/>
      <c r="AE73" s="71" t="s">
        <v>0</v>
      </c>
      <c r="AJ73" s="10"/>
      <c r="AK73" s="10"/>
      <c r="AM73" s="9"/>
      <c r="AP73" s="9"/>
      <c r="AQ73" s="9"/>
      <c r="AR73" s="9"/>
      <c r="AS73" s="9"/>
      <c r="AT73" s="9"/>
      <c r="AU73" s="9"/>
      <c r="AV73" s="9"/>
      <c r="AW73" s="9"/>
    </row>
    <row r="74" spans="2:49" ht="18.75" customHeight="1" x14ac:dyDescent="0.4">
      <c r="B74" s="7" t="s">
        <v>132</v>
      </c>
      <c r="AJ74" s="10"/>
      <c r="AK74" s="10"/>
      <c r="AM74" s="9"/>
      <c r="AP74" s="9"/>
      <c r="AQ74" s="9"/>
      <c r="AR74" s="9"/>
      <c r="AS74" s="9"/>
      <c r="AT74" s="9"/>
      <c r="AU74" s="9"/>
      <c r="AV74" s="9"/>
      <c r="AW74" s="9"/>
    </row>
    <row r="75" spans="2:49" ht="18.75" customHeight="1" x14ac:dyDescent="0.4">
      <c r="AJ75" s="10"/>
      <c r="AK75" s="10"/>
      <c r="AM75" s="9"/>
      <c r="AP75" s="9"/>
      <c r="AQ75" s="9"/>
      <c r="AR75" s="9"/>
      <c r="AS75" s="9"/>
      <c r="AT75" s="9"/>
      <c r="AU75" s="9"/>
      <c r="AV75" s="9"/>
      <c r="AW75" s="9"/>
    </row>
    <row r="76" spans="2:49" ht="17.25" x14ac:dyDescent="0.4">
      <c r="B76" s="11" t="s">
        <v>66</v>
      </c>
    </row>
    <row r="77" spans="2:49" ht="17.25" x14ac:dyDescent="0.4">
      <c r="B77" s="95" t="s">
        <v>143</v>
      </c>
    </row>
    <row r="78" spans="2:49" ht="17.25" x14ac:dyDescent="0.4">
      <c r="B78" s="95" t="s">
        <v>142</v>
      </c>
    </row>
  </sheetData>
  <mergeCells count="306">
    <mergeCell ref="V69:Z71"/>
    <mergeCell ref="G69:U69"/>
    <mergeCell ref="L70:U70"/>
    <mergeCell ref="G70:K71"/>
    <mergeCell ref="B56:G56"/>
    <mergeCell ref="B57:G57"/>
    <mergeCell ref="B58:G58"/>
    <mergeCell ref="B59:G59"/>
    <mergeCell ref="H60:N61"/>
    <mergeCell ref="X60:X61"/>
    <mergeCell ref="V60:W61"/>
    <mergeCell ref="B66:G66"/>
    <mergeCell ref="Y60:Z65"/>
    <mergeCell ref="V64:W65"/>
    <mergeCell ref="X64:X65"/>
    <mergeCell ref="U60:U61"/>
    <mergeCell ref="BA4:BB4"/>
    <mergeCell ref="AW4:AZ4"/>
    <mergeCell ref="B72:F72"/>
    <mergeCell ref="B73:F73"/>
    <mergeCell ref="B69:F71"/>
    <mergeCell ref="AA69:AE71"/>
    <mergeCell ref="G72:J72"/>
    <mergeCell ref="G73:J73"/>
    <mergeCell ref="L72:O72"/>
    <mergeCell ref="L73:O73"/>
    <mergeCell ref="Q72:T72"/>
    <mergeCell ref="Q73:T73"/>
    <mergeCell ref="V72:Y72"/>
    <mergeCell ref="V73:Y73"/>
    <mergeCell ref="AA72:AD72"/>
    <mergeCell ref="AA73:AD73"/>
    <mergeCell ref="V57:W57"/>
    <mergeCell ref="V58:W58"/>
    <mergeCell ref="V59:W59"/>
    <mergeCell ref="O53:R53"/>
    <mergeCell ref="O59:R59"/>
    <mergeCell ref="O57:R57"/>
    <mergeCell ref="L71:P71"/>
    <mergeCell ref="Q71:U71"/>
    <mergeCell ref="AC46:AF46"/>
    <mergeCell ref="Y36:AB37"/>
    <mergeCell ref="AC37:AF37"/>
    <mergeCell ref="AC38:AE38"/>
    <mergeCell ref="AG37:AJ37"/>
    <mergeCell ref="A2:BD2"/>
    <mergeCell ref="B4:D4"/>
    <mergeCell ref="Z4:AC4"/>
    <mergeCell ref="AL4:AQ4"/>
    <mergeCell ref="AV8:BC9"/>
    <mergeCell ref="AB9:AD9"/>
    <mergeCell ref="AE9:AG9"/>
    <mergeCell ref="AH9:AJ9"/>
    <mergeCell ref="AK9:AM9"/>
    <mergeCell ref="AN9:AP9"/>
    <mergeCell ref="B8:T10"/>
    <mergeCell ref="U8:W10"/>
    <mergeCell ref="AB8:AP8"/>
    <mergeCell ref="AQ8:AR10"/>
    <mergeCell ref="AS8:AU10"/>
    <mergeCell ref="X8:AA10"/>
    <mergeCell ref="AV10:AY10"/>
    <mergeCell ref="AZ10:BC10"/>
    <mergeCell ref="AD4:AI4"/>
    <mergeCell ref="AV11:AX18"/>
    <mergeCell ref="AY11:AY18"/>
    <mergeCell ref="AS13:AT14"/>
    <mergeCell ref="AU13:AU14"/>
    <mergeCell ref="N14:T14"/>
    <mergeCell ref="U14:V14"/>
    <mergeCell ref="AQ14:AR14"/>
    <mergeCell ref="N16:T16"/>
    <mergeCell ref="U16:V16"/>
    <mergeCell ref="AQ16:AR16"/>
    <mergeCell ref="X11:Y18"/>
    <mergeCell ref="Z11:AA18"/>
    <mergeCell ref="AU17:AU18"/>
    <mergeCell ref="N18:T18"/>
    <mergeCell ref="U18:V18"/>
    <mergeCell ref="AQ18:AR18"/>
    <mergeCell ref="BC25:BC26"/>
    <mergeCell ref="N26:T26"/>
    <mergeCell ref="U26:V26"/>
    <mergeCell ref="B11:F23"/>
    <mergeCell ref="G11:M18"/>
    <mergeCell ref="N11:T11"/>
    <mergeCell ref="AZ11:BB18"/>
    <mergeCell ref="BC11:BC18"/>
    <mergeCell ref="N12:T12"/>
    <mergeCell ref="U12:V12"/>
    <mergeCell ref="AQ12:AR12"/>
    <mergeCell ref="N13:T13"/>
    <mergeCell ref="U13:V13"/>
    <mergeCell ref="AQ13:AR13"/>
    <mergeCell ref="G19:M22"/>
    <mergeCell ref="N19:T19"/>
    <mergeCell ref="U19:V19"/>
    <mergeCell ref="AQ19:AR19"/>
    <mergeCell ref="N15:T15"/>
    <mergeCell ref="U15:V15"/>
    <mergeCell ref="AQ15:AR15"/>
    <mergeCell ref="AS15:AU15"/>
    <mergeCell ref="N17:T17"/>
    <mergeCell ref="U17:V17"/>
    <mergeCell ref="AV24:AX24"/>
    <mergeCell ref="AZ24:BB24"/>
    <mergeCell ref="G23:M23"/>
    <mergeCell ref="N23:T23"/>
    <mergeCell ref="U23:V23"/>
    <mergeCell ref="AQ23:AR23"/>
    <mergeCell ref="AS23:AU23"/>
    <mergeCell ref="X23:AA23"/>
    <mergeCell ref="AV25:AX26"/>
    <mergeCell ref="AY25:AY26"/>
    <mergeCell ref="AZ25:BB26"/>
    <mergeCell ref="AU19:AU20"/>
    <mergeCell ref="AV19:AX22"/>
    <mergeCell ref="AY19:AY22"/>
    <mergeCell ref="AQ20:AR20"/>
    <mergeCell ref="AS19:AT20"/>
    <mergeCell ref="AS22:AT22"/>
    <mergeCell ref="Z19:AA22"/>
    <mergeCell ref="X19:Y22"/>
    <mergeCell ref="AZ23:BC23"/>
    <mergeCell ref="AZ19:BB22"/>
    <mergeCell ref="BC19:BC22"/>
    <mergeCell ref="AQ21:AR21"/>
    <mergeCell ref="AS21:AU21"/>
    <mergeCell ref="AQ22:AR22"/>
    <mergeCell ref="AV23:AX23"/>
    <mergeCell ref="BC27:BC28"/>
    <mergeCell ref="N28:T28"/>
    <mergeCell ref="U28:V28"/>
    <mergeCell ref="AQ28:AR28"/>
    <mergeCell ref="B27:F28"/>
    <mergeCell ref="G27:M28"/>
    <mergeCell ref="N27:T27"/>
    <mergeCell ref="U27:V27"/>
    <mergeCell ref="AQ27:AR27"/>
    <mergeCell ref="AS27:AU28"/>
    <mergeCell ref="AV27:AX28"/>
    <mergeCell ref="AY27:AY28"/>
    <mergeCell ref="BC30:BC31"/>
    <mergeCell ref="N31:T31"/>
    <mergeCell ref="U31:V31"/>
    <mergeCell ref="AQ31:AR31"/>
    <mergeCell ref="X30:Z30"/>
    <mergeCell ref="X31:Z31"/>
    <mergeCell ref="AV29:AX29"/>
    <mergeCell ref="AZ29:BB29"/>
    <mergeCell ref="G30:M31"/>
    <mergeCell ref="N30:T30"/>
    <mergeCell ref="U30:V30"/>
    <mergeCell ref="AQ30:AR30"/>
    <mergeCell ref="AS30:AU31"/>
    <mergeCell ref="AV30:AX31"/>
    <mergeCell ref="AY30:AY31"/>
    <mergeCell ref="G29:M29"/>
    <mergeCell ref="N29:T29"/>
    <mergeCell ref="AQ29:AR29"/>
    <mergeCell ref="AS29:AU29"/>
    <mergeCell ref="AV32:AX32"/>
    <mergeCell ref="AZ32:BB32"/>
    <mergeCell ref="X24:Z24"/>
    <mergeCell ref="X25:Z25"/>
    <mergeCell ref="X26:Z26"/>
    <mergeCell ref="X27:Z27"/>
    <mergeCell ref="X28:Z28"/>
    <mergeCell ref="X29:Z29"/>
    <mergeCell ref="B32:T32"/>
    <mergeCell ref="AZ30:BB31"/>
    <mergeCell ref="B29:F31"/>
    <mergeCell ref="AZ27:BB28"/>
    <mergeCell ref="AQ26:AR26"/>
    <mergeCell ref="G25:M26"/>
    <mergeCell ref="N25:T25"/>
    <mergeCell ref="U25:V25"/>
    <mergeCell ref="AQ25:AR25"/>
    <mergeCell ref="AS25:AU26"/>
    <mergeCell ref="B24:F26"/>
    <mergeCell ref="G24:M24"/>
    <mergeCell ref="N24:T24"/>
    <mergeCell ref="U24:V24"/>
    <mergeCell ref="AQ24:AR24"/>
    <mergeCell ref="AS24:AU24"/>
    <mergeCell ref="V45:X46"/>
    <mergeCell ref="Y45:AB46"/>
    <mergeCell ref="AG38:AI38"/>
    <mergeCell ref="AC36:AJ36"/>
    <mergeCell ref="B40:J41"/>
    <mergeCell ref="K36:M37"/>
    <mergeCell ref="K38:L38"/>
    <mergeCell ref="B36:F37"/>
    <mergeCell ref="B38:F38"/>
    <mergeCell ref="G38:J38"/>
    <mergeCell ref="G36:J37"/>
    <mergeCell ref="N38:O38"/>
    <mergeCell ref="Q38:R38"/>
    <mergeCell ref="S38:T38"/>
    <mergeCell ref="V38:W38"/>
    <mergeCell ref="N36:U37"/>
    <mergeCell ref="V36:X37"/>
    <mergeCell ref="Y38:Z38"/>
    <mergeCell ref="AA38:AB38"/>
    <mergeCell ref="B42:J42"/>
    <mergeCell ref="AG46:AJ46"/>
    <mergeCell ref="AC45:AJ45"/>
    <mergeCell ref="K42:L42"/>
    <mergeCell ref="Q40:X40"/>
    <mergeCell ref="Q41:T41"/>
    <mergeCell ref="U41:X41"/>
    <mergeCell ref="Q42:S42"/>
    <mergeCell ref="U42:W42"/>
    <mergeCell ref="K40:M41"/>
    <mergeCell ref="N40:P41"/>
    <mergeCell ref="N42:O42"/>
    <mergeCell ref="AR4:AS4"/>
    <mergeCell ref="E4:K4"/>
    <mergeCell ref="AQ17:AR17"/>
    <mergeCell ref="AS17:AT18"/>
    <mergeCell ref="N20:T20"/>
    <mergeCell ref="U20:V20"/>
    <mergeCell ref="U11:V11"/>
    <mergeCell ref="AQ11:AR11"/>
    <mergeCell ref="U21:V21"/>
    <mergeCell ref="N22:T22"/>
    <mergeCell ref="U22:V22"/>
    <mergeCell ref="N21:T21"/>
    <mergeCell ref="B45:G46"/>
    <mergeCell ref="Q58:R58"/>
    <mergeCell ref="H50:N50"/>
    <mergeCell ref="P50:Q50"/>
    <mergeCell ref="H45:N46"/>
    <mergeCell ref="O45:R46"/>
    <mergeCell ref="B47:G49"/>
    <mergeCell ref="P48:Q48"/>
    <mergeCell ref="S60:T61"/>
    <mergeCell ref="P60:Q60"/>
    <mergeCell ref="P61:Q61"/>
    <mergeCell ref="P47:Q47"/>
    <mergeCell ref="S45:U46"/>
    <mergeCell ref="H53:N53"/>
    <mergeCell ref="S47:T47"/>
    <mergeCell ref="B53:G55"/>
    <mergeCell ref="B50:G52"/>
    <mergeCell ref="H47:N47"/>
    <mergeCell ref="B60:G65"/>
    <mergeCell ref="P64:Q64"/>
    <mergeCell ref="S64:T65"/>
    <mergeCell ref="U64:U65"/>
    <mergeCell ref="P65:Q65"/>
    <mergeCell ref="S53:T53"/>
    <mergeCell ref="AC66:AE66"/>
    <mergeCell ref="AG66:AI66"/>
    <mergeCell ref="H66:AB66"/>
    <mergeCell ref="AC56:AE59"/>
    <mergeCell ref="AF56:AF59"/>
    <mergeCell ref="AG56:AI59"/>
    <mergeCell ref="H58:N58"/>
    <mergeCell ref="H59:N59"/>
    <mergeCell ref="H56:N56"/>
    <mergeCell ref="Y56:Z59"/>
    <mergeCell ref="AA56:AB59"/>
    <mergeCell ref="U56:U59"/>
    <mergeCell ref="S56:T59"/>
    <mergeCell ref="V56:X56"/>
    <mergeCell ref="O56:R56"/>
    <mergeCell ref="H57:N57"/>
    <mergeCell ref="P63:Q63"/>
    <mergeCell ref="H64:N65"/>
    <mergeCell ref="S50:T50"/>
    <mergeCell ref="V50:W50"/>
    <mergeCell ref="P51:Q51"/>
    <mergeCell ref="AJ53:AJ55"/>
    <mergeCell ref="P49:Q49"/>
    <mergeCell ref="Y48:Z48"/>
    <mergeCell ref="AC47:AE49"/>
    <mergeCell ref="AF47:AF49"/>
    <mergeCell ref="AG47:AI49"/>
    <mergeCell ref="AJ47:AJ49"/>
    <mergeCell ref="V47:W47"/>
    <mergeCell ref="V53:X53"/>
    <mergeCell ref="V54:X54"/>
    <mergeCell ref="V55:X55"/>
    <mergeCell ref="Y54:Z54"/>
    <mergeCell ref="AC53:AE55"/>
    <mergeCell ref="AF53:AF55"/>
    <mergeCell ref="AG53:AI55"/>
    <mergeCell ref="AC50:AE52"/>
    <mergeCell ref="AF50:AF52"/>
    <mergeCell ref="AG50:AI52"/>
    <mergeCell ref="AJ50:AJ52"/>
    <mergeCell ref="AJ60:AJ65"/>
    <mergeCell ref="H62:N63"/>
    <mergeCell ref="P62:Q62"/>
    <mergeCell ref="S62:T63"/>
    <mergeCell ref="U62:U63"/>
    <mergeCell ref="V62:W63"/>
    <mergeCell ref="X62:X63"/>
    <mergeCell ref="P52:Q52"/>
    <mergeCell ref="Y51:Z51"/>
    <mergeCell ref="AA60:AB65"/>
    <mergeCell ref="AC60:AE65"/>
    <mergeCell ref="AF60:AF65"/>
    <mergeCell ref="AG60:AI65"/>
    <mergeCell ref="AJ56:AJ59"/>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7709-ECF9-457D-BF59-F5DC8BCE18F5}">
  <sheetPr>
    <pageSetUpPr fitToPage="1"/>
  </sheetPr>
  <dimension ref="A1:BO68"/>
  <sheetViews>
    <sheetView showGridLines="0" view="pageBreakPreview" zoomScale="70" zoomScaleNormal="85" zoomScaleSheetLayoutView="70" workbookViewId="0">
      <selection activeCell="BH18" sqref="BH18"/>
    </sheetView>
  </sheetViews>
  <sheetFormatPr defaultRowHeight="13.5" x14ac:dyDescent="0.4"/>
  <cols>
    <col min="1" max="1" width="2.875" style="185" customWidth="1"/>
    <col min="2" max="20" width="4.25" style="185" customWidth="1"/>
    <col min="21" max="21" width="4.375" style="185" customWidth="1"/>
    <col min="22" max="47" width="4.25" style="185" customWidth="1"/>
    <col min="48" max="55" width="4.375" style="185" customWidth="1"/>
    <col min="56" max="56" width="7.5" style="185" customWidth="1"/>
    <col min="57" max="57" width="4.375" style="175" customWidth="1"/>
    <col min="58" max="58" width="2" style="175" customWidth="1"/>
    <col min="59" max="67" width="9" style="175"/>
    <col min="68" max="16384" width="9" style="185"/>
  </cols>
  <sheetData>
    <row r="1" spans="1:67" ht="17.25" x14ac:dyDescent="0.4">
      <c r="B1" s="186" t="s">
        <v>141</v>
      </c>
      <c r="C1" s="187"/>
      <c r="D1" s="187"/>
      <c r="E1" s="187"/>
      <c r="F1" s="187"/>
      <c r="BD1" s="188" t="s">
        <v>67</v>
      </c>
    </row>
    <row r="2" spans="1:67" ht="21" x14ac:dyDescent="0.4">
      <c r="A2" s="1086" t="s">
        <v>47</v>
      </c>
      <c r="B2" s="1086"/>
      <c r="C2" s="1086"/>
      <c r="D2" s="1086"/>
      <c r="E2" s="1086"/>
      <c r="F2" s="1086"/>
      <c r="G2" s="1086"/>
      <c r="H2" s="1086"/>
      <c r="I2" s="1086"/>
      <c r="J2" s="1086"/>
      <c r="K2" s="1086"/>
      <c r="L2" s="1086"/>
      <c r="M2" s="1086"/>
      <c r="N2" s="1086"/>
      <c r="O2" s="1086"/>
      <c r="P2" s="1086"/>
      <c r="Q2" s="1086"/>
      <c r="R2" s="1086"/>
      <c r="S2" s="1086"/>
      <c r="T2" s="1086"/>
      <c r="U2" s="1086"/>
      <c r="V2" s="1086"/>
      <c r="W2" s="1086"/>
      <c r="X2" s="1086"/>
      <c r="Y2" s="1086"/>
      <c r="Z2" s="1086"/>
      <c r="AA2" s="1086"/>
      <c r="AB2" s="1086"/>
      <c r="AC2" s="1086"/>
      <c r="AD2" s="1086"/>
      <c r="AE2" s="1086"/>
      <c r="AF2" s="1086"/>
      <c r="AG2" s="1086"/>
      <c r="AH2" s="1086"/>
      <c r="AI2" s="1086"/>
      <c r="AJ2" s="1086"/>
      <c r="AK2" s="1086"/>
      <c r="AL2" s="1086"/>
      <c r="AM2" s="1086"/>
      <c r="AN2" s="1086"/>
      <c r="AO2" s="1086"/>
      <c r="AP2" s="1086"/>
      <c r="AQ2" s="1086"/>
      <c r="AR2" s="1086"/>
      <c r="AS2" s="1086"/>
      <c r="AT2" s="1086"/>
      <c r="AU2" s="1086"/>
      <c r="AV2" s="1086"/>
      <c r="AW2" s="1086"/>
      <c r="AX2" s="1086"/>
      <c r="AY2" s="1086"/>
      <c r="AZ2" s="1086"/>
      <c r="BA2" s="1086"/>
      <c r="BB2" s="1086"/>
      <c r="BC2" s="1086"/>
      <c r="BD2" s="1086"/>
      <c r="BE2" s="272"/>
      <c r="BF2" s="272"/>
      <c r="BG2" s="272"/>
    </row>
    <row r="3" spans="1:67" ht="19.5" customHeight="1" thickBot="1" x14ac:dyDescent="0.45"/>
    <row r="4" spans="1:67" ht="35.25" customHeight="1" thickBot="1" x14ac:dyDescent="0.45">
      <c r="B4" s="1087" t="s">
        <v>43</v>
      </c>
      <c r="C4" s="1088"/>
      <c r="D4" s="1088"/>
      <c r="E4" s="1089"/>
      <c r="F4" s="1089"/>
      <c r="G4" s="1089"/>
      <c r="H4" s="1089"/>
      <c r="I4" s="1089"/>
      <c r="J4" s="1089"/>
      <c r="K4" s="1090"/>
      <c r="M4" s="189" t="s">
        <v>57</v>
      </c>
      <c r="Z4" s="1087" t="s">
        <v>42</v>
      </c>
      <c r="AA4" s="1088"/>
      <c r="AB4" s="1088"/>
      <c r="AC4" s="1088"/>
      <c r="AD4" s="1089"/>
      <c r="AE4" s="1089"/>
      <c r="AF4" s="1089"/>
      <c r="AG4" s="1089"/>
      <c r="AH4" s="1089"/>
      <c r="AI4" s="1090"/>
      <c r="AL4" s="1091" t="s">
        <v>64</v>
      </c>
      <c r="AM4" s="1092"/>
      <c r="AN4" s="1092"/>
      <c r="AO4" s="1092"/>
      <c r="AP4" s="1092"/>
      <c r="AQ4" s="1092"/>
      <c r="AR4" s="1093"/>
      <c r="AS4" s="1093"/>
      <c r="AT4" s="190" t="s">
        <v>41</v>
      </c>
      <c r="AU4" s="191"/>
      <c r="AV4" s="191"/>
      <c r="AW4" s="1091" t="s">
        <v>112</v>
      </c>
      <c r="AX4" s="1092"/>
      <c r="AY4" s="1092"/>
      <c r="AZ4" s="1092"/>
      <c r="BA4" s="1093"/>
      <c r="BB4" s="1093"/>
      <c r="BC4" s="190" t="s">
        <v>41</v>
      </c>
    </row>
    <row r="5" spans="1:67" ht="17.25" customHeight="1" x14ac:dyDescent="0.4"/>
    <row r="6" spans="1:67" ht="18.75" customHeight="1" x14ac:dyDescent="0.4">
      <c r="B6" s="189" t="s">
        <v>123</v>
      </c>
      <c r="AJ6" s="192"/>
      <c r="AK6" s="192"/>
      <c r="AM6" s="193"/>
      <c r="AP6" s="193"/>
      <c r="AQ6" s="193"/>
      <c r="AR6" s="193"/>
      <c r="AS6" s="193"/>
      <c r="AT6" s="193"/>
      <c r="AU6" s="193"/>
      <c r="AV6" s="193"/>
      <c r="AW6" s="193"/>
    </row>
    <row r="7" spans="1:67" ht="18.75" customHeight="1" x14ac:dyDescent="0.4">
      <c r="B7" s="189" t="s">
        <v>124</v>
      </c>
      <c r="AJ7" s="192"/>
      <c r="AK7" s="192"/>
      <c r="AM7" s="193"/>
      <c r="AP7" s="193"/>
      <c r="AQ7" s="193"/>
      <c r="AR7" s="193"/>
      <c r="AS7" s="193"/>
      <c r="AT7" s="193"/>
      <c r="AU7" s="193"/>
      <c r="AV7" s="193"/>
      <c r="AW7" s="193"/>
    </row>
    <row r="8" spans="1:67" ht="22.5" customHeight="1" x14ac:dyDescent="0.4">
      <c r="B8" s="949" t="s">
        <v>45</v>
      </c>
      <c r="C8" s="827"/>
      <c r="D8" s="827"/>
      <c r="E8" s="827"/>
      <c r="F8" s="827"/>
      <c r="G8" s="827"/>
      <c r="H8" s="827"/>
      <c r="I8" s="827"/>
      <c r="J8" s="827"/>
      <c r="K8" s="827"/>
      <c r="L8" s="827"/>
      <c r="M8" s="827"/>
      <c r="N8" s="827"/>
      <c r="O8" s="827"/>
      <c r="P8" s="827"/>
      <c r="Q8" s="827"/>
      <c r="R8" s="827"/>
      <c r="S8" s="827"/>
      <c r="T8" s="828"/>
      <c r="U8" s="826" t="s">
        <v>59</v>
      </c>
      <c r="V8" s="906"/>
      <c r="W8" s="828"/>
      <c r="X8" s="826" t="s">
        <v>49</v>
      </c>
      <c r="Y8" s="906"/>
      <c r="Z8" s="906"/>
      <c r="AA8" s="907"/>
      <c r="AB8" s="835" t="s">
        <v>56</v>
      </c>
      <c r="AC8" s="835"/>
      <c r="AD8" s="835"/>
      <c r="AE8" s="835"/>
      <c r="AF8" s="835"/>
      <c r="AG8" s="835"/>
      <c r="AH8" s="835"/>
      <c r="AI8" s="835"/>
      <c r="AJ8" s="835"/>
      <c r="AK8" s="835"/>
      <c r="AL8" s="835"/>
      <c r="AM8" s="835"/>
      <c r="AN8" s="835"/>
      <c r="AO8" s="835"/>
      <c r="AP8" s="835"/>
      <c r="AQ8" s="826" t="s">
        <v>44</v>
      </c>
      <c r="AR8" s="907"/>
      <c r="AS8" s="826" t="s">
        <v>60</v>
      </c>
      <c r="AT8" s="906"/>
      <c r="AU8" s="907"/>
      <c r="AV8" s="949" t="s">
        <v>46</v>
      </c>
      <c r="AW8" s="827"/>
      <c r="AX8" s="827"/>
      <c r="AY8" s="827"/>
      <c r="AZ8" s="827"/>
      <c r="BA8" s="827"/>
      <c r="BB8" s="827"/>
      <c r="BC8" s="828"/>
      <c r="BD8" s="194"/>
      <c r="BE8" s="273"/>
      <c r="BF8" s="273"/>
      <c r="BG8" s="273"/>
      <c r="BH8" s="273"/>
      <c r="BI8" s="273"/>
    </row>
    <row r="9" spans="1:67" ht="22.5" customHeight="1" x14ac:dyDescent="0.4">
      <c r="B9" s="1015"/>
      <c r="C9" s="830"/>
      <c r="D9" s="830"/>
      <c r="E9" s="830"/>
      <c r="F9" s="830"/>
      <c r="G9" s="1079"/>
      <c r="H9" s="1079"/>
      <c r="I9" s="1079"/>
      <c r="J9" s="1079"/>
      <c r="K9" s="1079"/>
      <c r="L9" s="1079"/>
      <c r="M9" s="1079"/>
      <c r="N9" s="1079"/>
      <c r="O9" s="1079"/>
      <c r="P9" s="1079"/>
      <c r="Q9" s="1079"/>
      <c r="R9" s="1079"/>
      <c r="S9" s="1079"/>
      <c r="T9" s="831"/>
      <c r="U9" s="1015"/>
      <c r="V9" s="1079"/>
      <c r="W9" s="831"/>
      <c r="X9" s="829"/>
      <c r="Y9" s="1080"/>
      <c r="Z9" s="1080"/>
      <c r="AA9" s="1081"/>
      <c r="AB9" s="835" t="s">
        <v>40</v>
      </c>
      <c r="AC9" s="835"/>
      <c r="AD9" s="835"/>
      <c r="AE9" s="835" t="s">
        <v>39</v>
      </c>
      <c r="AF9" s="835"/>
      <c r="AG9" s="835"/>
      <c r="AH9" s="835" t="s">
        <v>38</v>
      </c>
      <c r="AI9" s="835"/>
      <c r="AJ9" s="835"/>
      <c r="AK9" s="835" t="s">
        <v>37</v>
      </c>
      <c r="AL9" s="835"/>
      <c r="AM9" s="835"/>
      <c r="AN9" s="835" t="s">
        <v>36</v>
      </c>
      <c r="AO9" s="835"/>
      <c r="AP9" s="835"/>
      <c r="AQ9" s="829"/>
      <c r="AR9" s="1081"/>
      <c r="AS9" s="829"/>
      <c r="AT9" s="1085"/>
      <c r="AU9" s="1081"/>
      <c r="AV9" s="941"/>
      <c r="AW9" s="942"/>
      <c r="AX9" s="942"/>
      <c r="AY9" s="942"/>
      <c r="AZ9" s="942"/>
      <c r="BA9" s="942"/>
      <c r="BB9" s="942"/>
      <c r="BC9" s="943"/>
      <c r="BD9" s="194"/>
      <c r="BE9" s="273"/>
      <c r="BF9" s="273"/>
      <c r="BG9" s="273"/>
      <c r="BH9" s="273"/>
      <c r="BI9" s="273"/>
    </row>
    <row r="10" spans="1:67" s="195" customFormat="1" ht="22.5" customHeight="1" thickBot="1" x14ac:dyDescent="0.45">
      <c r="B10" s="832"/>
      <c r="C10" s="833"/>
      <c r="D10" s="833"/>
      <c r="E10" s="833"/>
      <c r="F10" s="833"/>
      <c r="G10" s="833"/>
      <c r="H10" s="833"/>
      <c r="I10" s="833"/>
      <c r="J10" s="833"/>
      <c r="K10" s="833"/>
      <c r="L10" s="833"/>
      <c r="M10" s="833"/>
      <c r="N10" s="833"/>
      <c r="O10" s="833"/>
      <c r="P10" s="833"/>
      <c r="Q10" s="833"/>
      <c r="R10" s="833"/>
      <c r="S10" s="833"/>
      <c r="T10" s="834"/>
      <c r="U10" s="832"/>
      <c r="V10" s="833"/>
      <c r="W10" s="834"/>
      <c r="X10" s="1082"/>
      <c r="Y10" s="1083"/>
      <c r="Z10" s="1083"/>
      <c r="AA10" s="1084"/>
      <c r="AB10" s="196" t="s">
        <v>35</v>
      </c>
      <c r="AC10" s="197" t="s">
        <v>34</v>
      </c>
      <c r="AD10" s="198" t="s">
        <v>33</v>
      </c>
      <c r="AE10" s="196" t="s">
        <v>35</v>
      </c>
      <c r="AF10" s="197" t="s">
        <v>34</v>
      </c>
      <c r="AG10" s="198" t="s">
        <v>33</v>
      </c>
      <c r="AH10" s="196" t="s">
        <v>35</v>
      </c>
      <c r="AI10" s="197" t="s">
        <v>34</v>
      </c>
      <c r="AJ10" s="198" t="s">
        <v>33</v>
      </c>
      <c r="AK10" s="196" t="s">
        <v>35</v>
      </c>
      <c r="AL10" s="197" t="s">
        <v>34</v>
      </c>
      <c r="AM10" s="198" t="s">
        <v>33</v>
      </c>
      <c r="AN10" s="196" t="s">
        <v>35</v>
      </c>
      <c r="AO10" s="197" t="s">
        <v>34</v>
      </c>
      <c r="AP10" s="198" t="s">
        <v>33</v>
      </c>
      <c r="AQ10" s="1082"/>
      <c r="AR10" s="1084"/>
      <c r="AS10" s="1082"/>
      <c r="AT10" s="1083"/>
      <c r="AU10" s="1084"/>
      <c r="AV10" s="832" t="s">
        <v>58</v>
      </c>
      <c r="AW10" s="833"/>
      <c r="AX10" s="833"/>
      <c r="AY10" s="834"/>
      <c r="AZ10" s="832" t="s">
        <v>50</v>
      </c>
      <c r="BA10" s="833"/>
      <c r="BB10" s="833"/>
      <c r="BC10" s="834"/>
      <c r="BD10" s="194"/>
      <c r="BE10" s="273"/>
      <c r="BF10" s="273"/>
      <c r="BG10" s="273"/>
      <c r="BH10" s="273"/>
      <c r="BI10" s="273"/>
      <c r="BJ10" s="271"/>
      <c r="BK10" s="271"/>
      <c r="BL10" s="271"/>
      <c r="BM10" s="271"/>
      <c r="BN10" s="271"/>
      <c r="BO10" s="271"/>
    </row>
    <row r="11" spans="1:67" ht="24.75" customHeight="1" thickTop="1" x14ac:dyDescent="0.4">
      <c r="B11" s="1051" t="s">
        <v>31</v>
      </c>
      <c r="C11" s="1052"/>
      <c r="D11" s="1052"/>
      <c r="E11" s="1052"/>
      <c r="F11" s="1053"/>
      <c r="G11" s="1054" t="s">
        <v>30</v>
      </c>
      <c r="H11" s="1055"/>
      <c r="I11" s="1055"/>
      <c r="J11" s="1055"/>
      <c r="K11" s="1055"/>
      <c r="L11" s="1055"/>
      <c r="M11" s="1055"/>
      <c r="N11" s="1058" t="s">
        <v>29</v>
      </c>
      <c r="O11" s="1059"/>
      <c r="P11" s="1059"/>
      <c r="Q11" s="1059"/>
      <c r="R11" s="1059"/>
      <c r="S11" s="1059"/>
      <c r="T11" s="1060"/>
      <c r="U11" s="588">
        <v>5000</v>
      </c>
      <c r="V11" s="589"/>
      <c r="W11" s="23" t="s">
        <v>53</v>
      </c>
      <c r="X11" s="753">
        <v>280</v>
      </c>
      <c r="Y11" s="754"/>
      <c r="Z11" s="1061" t="s">
        <v>62</v>
      </c>
      <c r="AA11" s="1062"/>
      <c r="AB11" s="199"/>
      <c r="AC11" s="200"/>
      <c r="AD11" s="201"/>
      <c r="AE11" s="199"/>
      <c r="AF11" s="200"/>
      <c r="AG11" s="201"/>
      <c r="AH11" s="199"/>
      <c r="AI11" s="200"/>
      <c r="AJ11" s="201"/>
      <c r="AK11" s="199"/>
      <c r="AL11" s="200"/>
      <c r="AM11" s="201"/>
      <c r="AN11" s="199"/>
      <c r="AO11" s="200"/>
      <c r="AP11" s="202"/>
      <c r="AQ11" s="1067">
        <f>SUM(AB11:AP11)</f>
        <v>0</v>
      </c>
      <c r="AR11" s="1068"/>
      <c r="AS11" s="16"/>
      <c r="AT11" s="17"/>
      <c r="AU11" s="203"/>
      <c r="AV11" s="1069"/>
      <c r="AW11" s="1070"/>
      <c r="AX11" s="1070"/>
      <c r="AY11" s="750" t="s">
        <v>0</v>
      </c>
      <c r="AZ11" s="1047">
        <f>X11*AS17/100</f>
        <v>0</v>
      </c>
      <c r="BA11" s="1048"/>
      <c r="BB11" s="1048"/>
      <c r="BC11" s="749" t="s">
        <v>0</v>
      </c>
      <c r="BD11" s="112"/>
      <c r="BE11" s="271"/>
      <c r="BF11" s="271"/>
      <c r="BG11" s="271"/>
      <c r="BH11" s="271"/>
      <c r="BI11" s="271"/>
    </row>
    <row r="12" spans="1:67" ht="24.75" customHeight="1" x14ac:dyDescent="0.4">
      <c r="B12" s="1015"/>
      <c r="C12" s="830"/>
      <c r="D12" s="830"/>
      <c r="E12" s="830"/>
      <c r="F12" s="831"/>
      <c r="G12" s="1056"/>
      <c r="H12" s="1057"/>
      <c r="I12" s="1057"/>
      <c r="J12" s="1057"/>
      <c r="K12" s="1057"/>
      <c r="L12" s="1057"/>
      <c r="M12" s="1057"/>
      <c r="N12" s="1040" t="s">
        <v>28</v>
      </c>
      <c r="O12" s="1041"/>
      <c r="P12" s="1041"/>
      <c r="Q12" s="1041"/>
      <c r="R12" s="1041"/>
      <c r="S12" s="1041"/>
      <c r="T12" s="1042"/>
      <c r="U12" s="586">
        <v>2000</v>
      </c>
      <c r="V12" s="587"/>
      <c r="W12" s="24" t="s">
        <v>53</v>
      </c>
      <c r="X12" s="712"/>
      <c r="Y12" s="713"/>
      <c r="Z12" s="1063"/>
      <c r="AA12" s="1064"/>
      <c r="AB12" s="199"/>
      <c r="AC12" s="200"/>
      <c r="AD12" s="201"/>
      <c r="AE12" s="199"/>
      <c r="AF12" s="200"/>
      <c r="AG12" s="201"/>
      <c r="AH12" s="199"/>
      <c r="AI12" s="200"/>
      <c r="AJ12" s="201"/>
      <c r="AK12" s="199"/>
      <c r="AL12" s="200"/>
      <c r="AM12" s="201"/>
      <c r="AN12" s="199"/>
      <c r="AO12" s="200"/>
      <c r="AP12" s="204"/>
      <c r="AQ12" s="1043">
        <f t="shared" ref="AQ12:AQ31" si="0">SUM(AB12:AP12)</f>
        <v>0</v>
      </c>
      <c r="AR12" s="1044"/>
      <c r="AS12" s="19"/>
      <c r="AT12" s="20"/>
      <c r="AU12" s="205"/>
      <c r="AV12" s="844"/>
      <c r="AW12" s="845"/>
      <c r="AX12" s="845"/>
      <c r="AY12" s="696"/>
      <c r="AZ12" s="890"/>
      <c r="BA12" s="891"/>
      <c r="BB12" s="891"/>
      <c r="BC12" s="719"/>
      <c r="BD12" s="112"/>
      <c r="BE12" s="271"/>
      <c r="BF12" s="271"/>
      <c r="BG12" s="271"/>
      <c r="BH12" s="271"/>
      <c r="BI12" s="271"/>
    </row>
    <row r="13" spans="1:67" ht="24.75" customHeight="1" x14ac:dyDescent="0.4">
      <c r="B13" s="1015"/>
      <c r="C13" s="830"/>
      <c r="D13" s="830"/>
      <c r="E13" s="830"/>
      <c r="F13" s="831"/>
      <c r="G13" s="1056"/>
      <c r="H13" s="1057"/>
      <c r="I13" s="1057"/>
      <c r="J13" s="1057"/>
      <c r="K13" s="1057"/>
      <c r="L13" s="1057"/>
      <c r="M13" s="1057"/>
      <c r="N13" s="1040" t="s">
        <v>27</v>
      </c>
      <c r="O13" s="1041"/>
      <c r="P13" s="1041"/>
      <c r="Q13" s="1041"/>
      <c r="R13" s="1041"/>
      <c r="S13" s="1041"/>
      <c r="T13" s="1042"/>
      <c r="U13" s="586">
        <v>2000</v>
      </c>
      <c r="V13" s="587"/>
      <c r="W13" s="24" t="s">
        <v>53</v>
      </c>
      <c r="X13" s="712"/>
      <c r="Y13" s="713"/>
      <c r="Z13" s="1063"/>
      <c r="AA13" s="1064"/>
      <c r="AB13" s="199"/>
      <c r="AC13" s="200"/>
      <c r="AD13" s="201"/>
      <c r="AE13" s="199"/>
      <c r="AF13" s="200"/>
      <c r="AG13" s="201"/>
      <c r="AH13" s="199"/>
      <c r="AI13" s="200"/>
      <c r="AJ13" s="201"/>
      <c r="AK13" s="199"/>
      <c r="AL13" s="200"/>
      <c r="AM13" s="201"/>
      <c r="AN13" s="199"/>
      <c r="AO13" s="200"/>
      <c r="AP13" s="204"/>
      <c r="AQ13" s="1043">
        <f t="shared" si="0"/>
        <v>0</v>
      </c>
      <c r="AR13" s="1044"/>
      <c r="AS13" s="700">
        <f>U11*AQ11+U12*AQ12+U13*AQ13+U14*AQ14+U15*AQ15+U16*AQ16+U17*AQ17+U18*AQ18+1600*AQ23</f>
        <v>0</v>
      </c>
      <c r="AT13" s="701"/>
      <c r="AU13" s="696" t="s">
        <v>51</v>
      </c>
      <c r="AV13" s="844"/>
      <c r="AW13" s="845"/>
      <c r="AX13" s="845"/>
      <c r="AY13" s="696"/>
      <c r="AZ13" s="890"/>
      <c r="BA13" s="891"/>
      <c r="BB13" s="891"/>
      <c r="BC13" s="719"/>
      <c r="BD13" s="112"/>
      <c r="BE13" s="271"/>
      <c r="BF13" s="271"/>
      <c r="BG13" s="271"/>
      <c r="BH13" s="271"/>
      <c r="BI13" s="271"/>
    </row>
    <row r="14" spans="1:67" ht="24.75" customHeight="1" x14ac:dyDescent="0.4">
      <c r="B14" s="1015"/>
      <c r="C14" s="830"/>
      <c r="D14" s="830"/>
      <c r="E14" s="830"/>
      <c r="F14" s="831"/>
      <c r="G14" s="1056"/>
      <c r="H14" s="1057"/>
      <c r="I14" s="1057"/>
      <c r="J14" s="1057"/>
      <c r="K14" s="1057"/>
      <c r="L14" s="1057"/>
      <c r="M14" s="1057"/>
      <c r="N14" s="1040" t="s">
        <v>26</v>
      </c>
      <c r="O14" s="1041"/>
      <c r="P14" s="1041"/>
      <c r="Q14" s="1041"/>
      <c r="R14" s="1041"/>
      <c r="S14" s="1041"/>
      <c r="T14" s="1042"/>
      <c r="U14" s="586">
        <v>2000</v>
      </c>
      <c r="V14" s="587"/>
      <c r="W14" s="24" t="s">
        <v>53</v>
      </c>
      <c r="X14" s="712"/>
      <c r="Y14" s="713"/>
      <c r="Z14" s="1063"/>
      <c r="AA14" s="1064"/>
      <c r="AB14" s="199"/>
      <c r="AC14" s="200"/>
      <c r="AD14" s="201"/>
      <c r="AE14" s="199"/>
      <c r="AF14" s="200"/>
      <c r="AG14" s="201"/>
      <c r="AH14" s="199"/>
      <c r="AI14" s="200"/>
      <c r="AJ14" s="201"/>
      <c r="AK14" s="199"/>
      <c r="AL14" s="200"/>
      <c r="AM14" s="201"/>
      <c r="AN14" s="199"/>
      <c r="AO14" s="200"/>
      <c r="AP14" s="204"/>
      <c r="AQ14" s="1043">
        <f t="shared" si="0"/>
        <v>0</v>
      </c>
      <c r="AR14" s="1044"/>
      <c r="AS14" s="700"/>
      <c r="AT14" s="701"/>
      <c r="AU14" s="696"/>
      <c r="AV14" s="844"/>
      <c r="AW14" s="845"/>
      <c r="AX14" s="845"/>
      <c r="AY14" s="696"/>
      <c r="AZ14" s="890"/>
      <c r="BA14" s="891"/>
      <c r="BB14" s="891"/>
      <c r="BC14" s="719"/>
      <c r="BD14" s="112"/>
      <c r="BE14" s="271"/>
      <c r="BF14" s="271"/>
      <c r="BG14" s="271"/>
      <c r="BH14" s="271"/>
      <c r="BI14" s="271"/>
    </row>
    <row r="15" spans="1:67" ht="24.75" customHeight="1" x14ac:dyDescent="0.4">
      <c r="B15" s="1015"/>
      <c r="C15" s="830"/>
      <c r="D15" s="830"/>
      <c r="E15" s="830"/>
      <c r="F15" s="831"/>
      <c r="G15" s="1056"/>
      <c r="H15" s="1057"/>
      <c r="I15" s="1057"/>
      <c r="J15" s="1057"/>
      <c r="K15" s="1057"/>
      <c r="L15" s="1057"/>
      <c r="M15" s="1057"/>
      <c r="N15" s="1040" t="s">
        <v>25</v>
      </c>
      <c r="O15" s="1041"/>
      <c r="P15" s="1041"/>
      <c r="Q15" s="1041"/>
      <c r="R15" s="1041"/>
      <c r="S15" s="1041"/>
      <c r="T15" s="1042"/>
      <c r="U15" s="586">
        <v>5000</v>
      </c>
      <c r="V15" s="587"/>
      <c r="W15" s="24" t="s">
        <v>53</v>
      </c>
      <c r="X15" s="712"/>
      <c r="Y15" s="713"/>
      <c r="Z15" s="1063"/>
      <c r="AA15" s="1064"/>
      <c r="AB15" s="199"/>
      <c r="AC15" s="200"/>
      <c r="AD15" s="201"/>
      <c r="AE15" s="199"/>
      <c r="AF15" s="200"/>
      <c r="AG15" s="201"/>
      <c r="AH15" s="199"/>
      <c r="AI15" s="200"/>
      <c r="AJ15" s="201"/>
      <c r="AK15" s="199"/>
      <c r="AL15" s="200"/>
      <c r="AM15" s="201"/>
      <c r="AN15" s="199"/>
      <c r="AO15" s="200"/>
      <c r="AP15" s="204"/>
      <c r="AQ15" s="1043">
        <f t="shared" si="0"/>
        <v>0</v>
      </c>
      <c r="AR15" s="1044"/>
      <c r="AS15" s="721" t="s">
        <v>52</v>
      </c>
      <c r="AT15" s="722"/>
      <c r="AU15" s="696"/>
      <c r="AV15" s="844"/>
      <c r="AW15" s="845"/>
      <c r="AX15" s="845"/>
      <c r="AY15" s="696"/>
      <c r="AZ15" s="890"/>
      <c r="BA15" s="891"/>
      <c r="BB15" s="891"/>
      <c r="BC15" s="719"/>
      <c r="BD15" s="112"/>
      <c r="BE15" s="271"/>
      <c r="BF15" s="271"/>
      <c r="BG15" s="271"/>
      <c r="BH15" s="271"/>
      <c r="BI15" s="271"/>
    </row>
    <row r="16" spans="1:67" ht="24.75" customHeight="1" x14ac:dyDescent="0.4">
      <c r="B16" s="1015"/>
      <c r="C16" s="830"/>
      <c r="D16" s="830"/>
      <c r="E16" s="830"/>
      <c r="F16" s="831"/>
      <c r="G16" s="1056"/>
      <c r="H16" s="1057"/>
      <c r="I16" s="1057"/>
      <c r="J16" s="1057"/>
      <c r="K16" s="1057"/>
      <c r="L16" s="1057"/>
      <c r="M16" s="1057"/>
      <c r="N16" s="1040" t="s">
        <v>68</v>
      </c>
      <c r="O16" s="1041"/>
      <c r="P16" s="1041"/>
      <c r="Q16" s="1041"/>
      <c r="R16" s="1041"/>
      <c r="S16" s="1041"/>
      <c r="T16" s="1042"/>
      <c r="U16" s="586">
        <v>10000</v>
      </c>
      <c r="V16" s="587"/>
      <c r="W16" s="24" t="s">
        <v>53</v>
      </c>
      <c r="X16" s="712"/>
      <c r="Y16" s="713"/>
      <c r="Z16" s="1063"/>
      <c r="AA16" s="1064"/>
      <c r="AB16" s="199"/>
      <c r="AC16" s="200"/>
      <c r="AD16" s="201"/>
      <c r="AE16" s="199"/>
      <c r="AF16" s="200"/>
      <c r="AG16" s="201"/>
      <c r="AH16" s="199"/>
      <c r="AI16" s="200"/>
      <c r="AJ16" s="201"/>
      <c r="AK16" s="199"/>
      <c r="AL16" s="200"/>
      <c r="AM16" s="201"/>
      <c r="AN16" s="199"/>
      <c r="AO16" s="200"/>
      <c r="AP16" s="204"/>
      <c r="AQ16" s="1043">
        <f>SUM(AB16:AP16)</f>
        <v>0</v>
      </c>
      <c r="AR16" s="1044"/>
      <c r="AS16" s="111"/>
      <c r="AT16" s="112"/>
      <c r="AU16" s="113"/>
      <c r="AV16" s="844"/>
      <c r="AW16" s="845"/>
      <c r="AX16" s="845"/>
      <c r="AY16" s="696"/>
      <c r="AZ16" s="890"/>
      <c r="BA16" s="891"/>
      <c r="BB16" s="891"/>
      <c r="BC16" s="719"/>
      <c r="BD16" s="112"/>
      <c r="BE16" s="271"/>
      <c r="BF16" s="271"/>
      <c r="BG16" s="271"/>
      <c r="BH16" s="271"/>
      <c r="BI16" s="271"/>
    </row>
    <row r="17" spans="2:61" ht="24.75" customHeight="1" x14ac:dyDescent="0.4">
      <c r="B17" s="1015"/>
      <c r="C17" s="830"/>
      <c r="D17" s="830"/>
      <c r="E17" s="830"/>
      <c r="F17" s="831"/>
      <c r="G17" s="1056"/>
      <c r="H17" s="1057"/>
      <c r="I17" s="1057"/>
      <c r="J17" s="1057"/>
      <c r="K17" s="1057"/>
      <c r="L17" s="1057"/>
      <c r="M17" s="1057"/>
      <c r="N17" s="1040" t="s">
        <v>24</v>
      </c>
      <c r="O17" s="1041"/>
      <c r="P17" s="1041"/>
      <c r="Q17" s="1041"/>
      <c r="R17" s="1041"/>
      <c r="S17" s="1041"/>
      <c r="T17" s="1042"/>
      <c r="U17" s="586">
        <v>10000</v>
      </c>
      <c r="V17" s="587"/>
      <c r="W17" s="24" t="s">
        <v>53</v>
      </c>
      <c r="X17" s="712"/>
      <c r="Y17" s="713"/>
      <c r="Z17" s="1063"/>
      <c r="AA17" s="1064"/>
      <c r="AB17" s="206"/>
      <c r="AC17" s="207"/>
      <c r="AD17" s="208"/>
      <c r="AE17" s="206"/>
      <c r="AF17" s="207"/>
      <c r="AG17" s="208"/>
      <c r="AH17" s="206"/>
      <c r="AI17" s="207"/>
      <c r="AJ17" s="208"/>
      <c r="AK17" s="206"/>
      <c r="AL17" s="207"/>
      <c r="AM17" s="208"/>
      <c r="AN17" s="206"/>
      <c r="AO17" s="207"/>
      <c r="AP17" s="209"/>
      <c r="AQ17" s="1043">
        <f t="shared" si="0"/>
        <v>0</v>
      </c>
      <c r="AR17" s="1044"/>
      <c r="AS17" s="1049">
        <f>IF(AS13-AR4*1000&lt;0,0,AS13-AR4*500)</f>
        <v>0</v>
      </c>
      <c r="AT17" s="1050"/>
      <c r="AU17" s="1071" t="s">
        <v>51</v>
      </c>
      <c r="AV17" s="844"/>
      <c r="AW17" s="845"/>
      <c r="AX17" s="845"/>
      <c r="AY17" s="696"/>
      <c r="AZ17" s="890"/>
      <c r="BA17" s="891"/>
      <c r="BB17" s="891"/>
      <c r="BC17" s="719"/>
      <c r="BD17" s="112"/>
      <c r="BE17" s="271"/>
      <c r="BF17" s="271"/>
      <c r="BG17" s="271"/>
      <c r="BH17" s="271"/>
      <c r="BI17" s="271"/>
    </row>
    <row r="18" spans="2:61" ht="24.75" customHeight="1" x14ac:dyDescent="0.4">
      <c r="B18" s="1015"/>
      <c r="C18" s="830"/>
      <c r="D18" s="830"/>
      <c r="E18" s="830"/>
      <c r="F18" s="831"/>
      <c r="G18" s="1023"/>
      <c r="H18" s="1024"/>
      <c r="I18" s="1024"/>
      <c r="J18" s="1024"/>
      <c r="K18" s="1024"/>
      <c r="L18" s="1024"/>
      <c r="M18" s="1024"/>
      <c r="N18" s="1037" t="s">
        <v>23</v>
      </c>
      <c r="O18" s="1038"/>
      <c r="P18" s="1038"/>
      <c r="Q18" s="1038"/>
      <c r="R18" s="1038"/>
      <c r="S18" s="1038"/>
      <c r="T18" s="1039"/>
      <c r="U18" s="595">
        <v>5000</v>
      </c>
      <c r="V18" s="596"/>
      <c r="W18" s="24" t="s">
        <v>53</v>
      </c>
      <c r="X18" s="714"/>
      <c r="Y18" s="715"/>
      <c r="Z18" s="1065"/>
      <c r="AA18" s="1066"/>
      <c r="AB18" s="210"/>
      <c r="AC18" s="211"/>
      <c r="AD18" s="212"/>
      <c r="AE18" s="210"/>
      <c r="AF18" s="211"/>
      <c r="AG18" s="213"/>
      <c r="AH18" s="210"/>
      <c r="AI18" s="211"/>
      <c r="AJ18" s="213"/>
      <c r="AK18" s="210"/>
      <c r="AL18" s="211"/>
      <c r="AM18" s="213"/>
      <c r="AN18" s="210"/>
      <c r="AO18" s="211"/>
      <c r="AP18" s="214"/>
      <c r="AQ18" s="1045">
        <f t="shared" si="0"/>
        <v>0</v>
      </c>
      <c r="AR18" s="1046"/>
      <c r="AS18" s="702"/>
      <c r="AT18" s="703"/>
      <c r="AU18" s="1072"/>
      <c r="AV18" s="846"/>
      <c r="AW18" s="847"/>
      <c r="AX18" s="847"/>
      <c r="AY18" s="697"/>
      <c r="AZ18" s="892"/>
      <c r="BA18" s="893"/>
      <c r="BB18" s="893"/>
      <c r="BC18" s="720"/>
      <c r="BD18" s="112"/>
      <c r="BE18" s="271"/>
      <c r="BF18" s="271"/>
      <c r="BG18" s="271"/>
      <c r="BH18" s="271"/>
      <c r="BI18" s="271"/>
    </row>
    <row r="19" spans="2:61" ht="24.75" customHeight="1" x14ac:dyDescent="0.4">
      <c r="B19" s="1015"/>
      <c r="C19" s="830"/>
      <c r="D19" s="830"/>
      <c r="E19" s="830"/>
      <c r="F19" s="831"/>
      <c r="G19" s="1021" t="s">
        <v>22</v>
      </c>
      <c r="H19" s="1022"/>
      <c r="I19" s="1022"/>
      <c r="J19" s="1022"/>
      <c r="K19" s="1022"/>
      <c r="L19" s="1022"/>
      <c r="M19" s="1022"/>
      <c r="N19" s="987" t="s">
        <v>21</v>
      </c>
      <c r="O19" s="988"/>
      <c r="P19" s="988"/>
      <c r="Q19" s="988"/>
      <c r="R19" s="988"/>
      <c r="S19" s="988"/>
      <c r="T19" s="989"/>
      <c r="U19" s="643">
        <v>2000</v>
      </c>
      <c r="V19" s="644"/>
      <c r="W19" s="25" t="s">
        <v>53</v>
      </c>
      <c r="X19" s="710">
        <v>252.5</v>
      </c>
      <c r="Y19" s="711"/>
      <c r="Z19" s="1073" t="s">
        <v>63</v>
      </c>
      <c r="AA19" s="1074"/>
      <c r="AB19" s="215"/>
      <c r="AC19" s="216"/>
      <c r="AD19" s="217"/>
      <c r="AE19" s="215"/>
      <c r="AF19" s="216"/>
      <c r="AG19" s="217"/>
      <c r="AH19" s="215"/>
      <c r="AI19" s="216"/>
      <c r="AJ19" s="217"/>
      <c r="AK19" s="215"/>
      <c r="AL19" s="216"/>
      <c r="AM19" s="217"/>
      <c r="AN19" s="215"/>
      <c r="AO19" s="216"/>
      <c r="AP19" s="218"/>
      <c r="AQ19" s="990">
        <f t="shared" si="0"/>
        <v>0</v>
      </c>
      <c r="AR19" s="991"/>
      <c r="AS19" s="698">
        <f>U19*AQ19+U20*AQ20+U21*AQ21+U22*AQ22+400*AQ23</f>
        <v>0</v>
      </c>
      <c r="AT19" s="699"/>
      <c r="AU19" s="670" t="s">
        <v>51</v>
      </c>
      <c r="AV19" s="842"/>
      <c r="AW19" s="843"/>
      <c r="AX19" s="843"/>
      <c r="AY19" s="670" t="s">
        <v>0</v>
      </c>
      <c r="AZ19" s="882">
        <f>X19*AS22/100</f>
        <v>0</v>
      </c>
      <c r="BA19" s="883"/>
      <c r="BB19" s="883"/>
      <c r="BC19" s="658" t="s">
        <v>0</v>
      </c>
      <c r="BD19" s="112"/>
      <c r="BE19" s="271"/>
      <c r="BF19" s="271"/>
      <c r="BG19" s="271"/>
      <c r="BH19" s="271"/>
      <c r="BI19" s="271"/>
    </row>
    <row r="20" spans="2:61" ht="24.75" customHeight="1" x14ac:dyDescent="0.4">
      <c r="B20" s="1015"/>
      <c r="C20" s="830"/>
      <c r="D20" s="830"/>
      <c r="E20" s="830"/>
      <c r="F20" s="831"/>
      <c r="G20" s="1056"/>
      <c r="H20" s="1057"/>
      <c r="I20" s="1057"/>
      <c r="J20" s="1057"/>
      <c r="K20" s="1057"/>
      <c r="L20" s="1057"/>
      <c r="M20" s="1057"/>
      <c r="N20" s="1040" t="s">
        <v>20</v>
      </c>
      <c r="O20" s="1041"/>
      <c r="P20" s="1041"/>
      <c r="Q20" s="1041"/>
      <c r="R20" s="1041"/>
      <c r="S20" s="1041"/>
      <c r="T20" s="1042"/>
      <c r="U20" s="586">
        <v>2000</v>
      </c>
      <c r="V20" s="587"/>
      <c r="W20" s="24" t="s">
        <v>53</v>
      </c>
      <c r="X20" s="712"/>
      <c r="Y20" s="713"/>
      <c r="Z20" s="1075"/>
      <c r="AA20" s="1076"/>
      <c r="AB20" s="199"/>
      <c r="AC20" s="200"/>
      <c r="AD20" s="219"/>
      <c r="AE20" s="199"/>
      <c r="AF20" s="200"/>
      <c r="AG20" s="201"/>
      <c r="AH20" s="199"/>
      <c r="AI20" s="200"/>
      <c r="AJ20" s="201"/>
      <c r="AK20" s="199"/>
      <c r="AL20" s="200"/>
      <c r="AM20" s="201"/>
      <c r="AN20" s="199"/>
      <c r="AO20" s="200"/>
      <c r="AP20" s="204"/>
      <c r="AQ20" s="1043">
        <f t="shared" si="0"/>
        <v>0</v>
      </c>
      <c r="AR20" s="1044"/>
      <c r="AS20" s="700"/>
      <c r="AT20" s="701"/>
      <c r="AU20" s="696"/>
      <c r="AV20" s="844"/>
      <c r="AW20" s="845"/>
      <c r="AX20" s="845"/>
      <c r="AY20" s="696"/>
      <c r="AZ20" s="890"/>
      <c r="BA20" s="891"/>
      <c r="BB20" s="891"/>
      <c r="BC20" s="719"/>
      <c r="BD20" s="112"/>
      <c r="BE20" s="271"/>
      <c r="BF20" s="271"/>
      <c r="BG20" s="271"/>
      <c r="BH20" s="271"/>
      <c r="BI20" s="271"/>
    </row>
    <row r="21" spans="2:61" ht="24.75" customHeight="1" x14ac:dyDescent="0.4">
      <c r="B21" s="1015"/>
      <c r="C21" s="830"/>
      <c r="D21" s="830"/>
      <c r="E21" s="830"/>
      <c r="F21" s="831"/>
      <c r="G21" s="1056"/>
      <c r="H21" s="1057"/>
      <c r="I21" s="1057"/>
      <c r="J21" s="1057"/>
      <c r="K21" s="1057"/>
      <c r="L21" s="1057"/>
      <c r="M21" s="1057"/>
      <c r="N21" s="1040" t="s">
        <v>19</v>
      </c>
      <c r="O21" s="1041"/>
      <c r="P21" s="1041"/>
      <c r="Q21" s="1041"/>
      <c r="R21" s="1041"/>
      <c r="S21" s="1041"/>
      <c r="T21" s="1042"/>
      <c r="U21" s="586">
        <v>2000</v>
      </c>
      <c r="V21" s="587"/>
      <c r="W21" s="24" t="s">
        <v>53</v>
      </c>
      <c r="X21" s="712"/>
      <c r="Y21" s="713"/>
      <c r="Z21" s="1075"/>
      <c r="AA21" s="1076"/>
      <c r="AB21" s="199"/>
      <c r="AC21" s="200"/>
      <c r="AD21" s="201"/>
      <c r="AE21" s="199"/>
      <c r="AF21" s="200"/>
      <c r="AG21" s="201"/>
      <c r="AH21" s="199"/>
      <c r="AI21" s="200"/>
      <c r="AJ21" s="201"/>
      <c r="AK21" s="199"/>
      <c r="AL21" s="200"/>
      <c r="AM21" s="201"/>
      <c r="AN21" s="199"/>
      <c r="AO21" s="200"/>
      <c r="AP21" s="204"/>
      <c r="AQ21" s="1043">
        <f t="shared" si="0"/>
        <v>0</v>
      </c>
      <c r="AR21" s="1044"/>
      <c r="AS21" s="721" t="s">
        <v>52</v>
      </c>
      <c r="AT21" s="722"/>
      <c r="AU21" s="696"/>
      <c r="AV21" s="844"/>
      <c r="AW21" s="845"/>
      <c r="AX21" s="845"/>
      <c r="AY21" s="696"/>
      <c r="AZ21" s="890"/>
      <c r="BA21" s="891"/>
      <c r="BB21" s="891"/>
      <c r="BC21" s="719"/>
      <c r="BD21" s="112"/>
      <c r="BE21" s="271"/>
      <c r="BF21" s="271"/>
      <c r="BG21" s="271"/>
      <c r="BH21" s="271"/>
      <c r="BI21" s="271"/>
    </row>
    <row r="22" spans="2:61" ht="24.75" customHeight="1" x14ac:dyDescent="0.4">
      <c r="B22" s="1015"/>
      <c r="C22" s="830"/>
      <c r="D22" s="830"/>
      <c r="E22" s="830"/>
      <c r="F22" s="831"/>
      <c r="G22" s="1023"/>
      <c r="H22" s="1024"/>
      <c r="I22" s="1024"/>
      <c r="J22" s="1024"/>
      <c r="K22" s="1024"/>
      <c r="L22" s="1024"/>
      <c r="M22" s="1024"/>
      <c r="N22" s="1037" t="s">
        <v>18</v>
      </c>
      <c r="O22" s="1038"/>
      <c r="P22" s="1038"/>
      <c r="Q22" s="1038"/>
      <c r="R22" s="1038"/>
      <c r="S22" s="1038"/>
      <c r="T22" s="1039"/>
      <c r="U22" s="595">
        <v>2000</v>
      </c>
      <c r="V22" s="596"/>
      <c r="W22" s="24" t="s">
        <v>53</v>
      </c>
      <c r="X22" s="714"/>
      <c r="Y22" s="715"/>
      <c r="Z22" s="1077"/>
      <c r="AA22" s="1078"/>
      <c r="AB22" s="210"/>
      <c r="AC22" s="211"/>
      <c r="AD22" s="213"/>
      <c r="AE22" s="210"/>
      <c r="AF22" s="211"/>
      <c r="AG22" s="213"/>
      <c r="AH22" s="210"/>
      <c r="AI22" s="211"/>
      <c r="AJ22" s="213"/>
      <c r="AK22" s="210"/>
      <c r="AL22" s="211"/>
      <c r="AM22" s="213"/>
      <c r="AN22" s="210"/>
      <c r="AO22" s="211"/>
      <c r="AP22" s="214"/>
      <c r="AQ22" s="1045">
        <f t="shared" si="0"/>
        <v>0</v>
      </c>
      <c r="AR22" s="1046"/>
      <c r="AS22" s="702">
        <f>IF(AS19-AR4*1200&lt;0,0,AS19-AR4*600)</f>
        <v>0</v>
      </c>
      <c r="AT22" s="703"/>
      <c r="AU22" s="220" t="s">
        <v>51</v>
      </c>
      <c r="AV22" s="846"/>
      <c r="AW22" s="847"/>
      <c r="AX22" s="847"/>
      <c r="AY22" s="697"/>
      <c r="AZ22" s="892"/>
      <c r="BA22" s="893"/>
      <c r="BB22" s="893"/>
      <c r="BC22" s="720"/>
      <c r="BD22" s="112"/>
      <c r="BE22" s="271"/>
      <c r="BF22" s="271"/>
      <c r="BG22" s="271"/>
      <c r="BH22" s="271"/>
      <c r="BI22" s="271"/>
    </row>
    <row r="23" spans="2:61" ht="33" customHeight="1" thickBot="1" x14ac:dyDescent="0.45">
      <c r="B23" s="1003"/>
      <c r="C23" s="1004"/>
      <c r="D23" s="1004"/>
      <c r="E23" s="1004"/>
      <c r="F23" s="1005"/>
      <c r="G23" s="1027" t="s">
        <v>17</v>
      </c>
      <c r="H23" s="1028"/>
      <c r="I23" s="1028"/>
      <c r="J23" s="1028"/>
      <c r="K23" s="1028"/>
      <c r="L23" s="1028"/>
      <c r="M23" s="1028"/>
      <c r="N23" s="1027" t="s">
        <v>16</v>
      </c>
      <c r="O23" s="1028"/>
      <c r="P23" s="1028"/>
      <c r="Q23" s="1028"/>
      <c r="R23" s="1028"/>
      <c r="S23" s="1028"/>
      <c r="T23" s="1029"/>
      <c r="U23" s="1030" t="s">
        <v>54</v>
      </c>
      <c r="V23" s="1031"/>
      <c r="W23" s="221" t="s">
        <v>55</v>
      </c>
      <c r="X23" s="737" t="s">
        <v>144</v>
      </c>
      <c r="Y23" s="738"/>
      <c r="Z23" s="738"/>
      <c r="AA23" s="739"/>
      <c r="AB23" s="222"/>
      <c r="AC23" s="223"/>
      <c r="AD23" s="224"/>
      <c r="AE23" s="222"/>
      <c r="AF23" s="223"/>
      <c r="AG23" s="224"/>
      <c r="AH23" s="222"/>
      <c r="AI23" s="223"/>
      <c r="AJ23" s="224"/>
      <c r="AK23" s="222"/>
      <c r="AL23" s="223"/>
      <c r="AM23" s="224"/>
      <c r="AN23" s="222"/>
      <c r="AO23" s="223"/>
      <c r="AP23" s="225"/>
      <c r="AQ23" s="1032">
        <f t="shared" si="0"/>
        <v>0</v>
      </c>
      <c r="AR23" s="1033"/>
      <c r="AS23" s="1034" t="s">
        <v>61</v>
      </c>
      <c r="AT23" s="1035"/>
      <c r="AU23" s="1036"/>
      <c r="AV23" s="65"/>
      <c r="AW23" s="66"/>
      <c r="AX23" s="66"/>
      <c r="AY23" s="226" t="s">
        <v>0</v>
      </c>
      <c r="AZ23" s="716" t="s">
        <v>61</v>
      </c>
      <c r="BA23" s="717"/>
      <c r="BB23" s="717"/>
      <c r="BC23" s="718"/>
      <c r="BD23" s="112"/>
      <c r="BE23" s="271"/>
      <c r="BF23" s="271"/>
      <c r="BG23" s="271"/>
      <c r="BH23" s="271"/>
      <c r="BI23" s="271"/>
    </row>
    <row r="24" spans="2:61" ht="24.75" customHeight="1" x14ac:dyDescent="0.4">
      <c r="B24" s="1000" t="s">
        <v>15</v>
      </c>
      <c r="C24" s="1001"/>
      <c r="D24" s="1001"/>
      <c r="E24" s="1001"/>
      <c r="F24" s="1002"/>
      <c r="G24" s="1016" t="s">
        <v>14</v>
      </c>
      <c r="H24" s="1017"/>
      <c r="I24" s="1017"/>
      <c r="J24" s="1017"/>
      <c r="K24" s="1017"/>
      <c r="L24" s="1017"/>
      <c r="M24" s="1017"/>
      <c r="N24" s="1016" t="s">
        <v>13</v>
      </c>
      <c r="O24" s="1017"/>
      <c r="P24" s="1017"/>
      <c r="Q24" s="1017"/>
      <c r="R24" s="1017"/>
      <c r="S24" s="1017"/>
      <c r="T24" s="1018"/>
      <c r="U24" s="614">
        <v>12500</v>
      </c>
      <c r="V24" s="615"/>
      <c r="W24" s="27" t="s">
        <v>53</v>
      </c>
      <c r="X24" s="616">
        <v>25600</v>
      </c>
      <c r="Y24" s="617"/>
      <c r="Z24" s="617"/>
      <c r="AA24" s="227" t="s">
        <v>0</v>
      </c>
      <c r="AB24" s="228"/>
      <c r="AC24" s="229"/>
      <c r="AD24" s="230"/>
      <c r="AE24" s="228"/>
      <c r="AF24" s="229"/>
      <c r="AG24" s="230"/>
      <c r="AH24" s="228"/>
      <c r="AI24" s="229"/>
      <c r="AJ24" s="230"/>
      <c r="AK24" s="228"/>
      <c r="AL24" s="229"/>
      <c r="AM24" s="230"/>
      <c r="AN24" s="228"/>
      <c r="AO24" s="229"/>
      <c r="AP24" s="231"/>
      <c r="AQ24" s="1019">
        <f t="shared" si="0"/>
        <v>0</v>
      </c>
      <c r="AR24" s="1020"/>
      <c r="AS24" s="869"/>
      <c r="AT24" s="870"/>
      <c r="AU24" s="871"/>
      <c r="AV24" s="983"/>
      <c r="AW24" s="984"/>
      <c r="AX24" s="984"/>
      <c r="AY24" s="232" t="s">
        <v>0</v>
      </c>
      <c r="AZ24" s="985">
        <f>X24*AQ24</f>
        <v>0</v>
      </c>
      <c r="BA24" s="986"/>
      <c r="BB24" s="986"/>
      <c r="BC24" s="233" t="s">
        <v>0</v>
      </c>
      <c r="BD24" s="112"/>
      <c r="BE24" s="271"/>
      <c r="BF24" s="271"/>
      <c r="BG24" s="271"/>
      <c r="BH24" s="271"/>
      <c r="BI24" s="271"/>
    </row>
    <row r="25" spans="2:61" ht="24.75" customHeight="1" x14ac:dyDescent="0.4">
      <c r="B25" s="1015"/>
      <c r="C25" s="830"/>
      <c r="D25" s="830"/>
      <c r="E25" s="830"/>
      <c r="F25" s="831"/>
      <c r="G25" s="1021" t="s">
        <v>12</v>
      </c>
      <c r="H25" s="1022"/>
      <c r="I25" s="1022"/>
      <c r="J25" s="1022"/>
      <c r="K25" s="1022"/>
      <c r="L25" s="1022"/>
      <c r="M25" s="1022"/>
      <c r="N25" s="987" t="s">
        <v>11</v>
      </c>
      <c r="O25" s="988"/>
      <c r="P25" s="988"/>
      <c r="Q25" s="988"/>
      <c r="R25" s="988"/>
      <c r="S25" s="988"/>
      <c r="T25" s="989"/>
      <c r="U25" s="643">
        <v>50000</v>
      </c>
      <c r="V25" s="644"/>
      <c r="W25" s="25" t="s">
        <v>53</v>
      </c>
      <c r="X25" s="618">
        <v>4500</v>
      </c>
      <c r="Y25" s="619"/>
      <c r="Z25" s="619"/>
      <c r="AA25" s="234" t="s">
        <v>0</v>
      </c>
      <c r="AB25" s="215"/>
      <c r="AC25" s="216"/>
      <c r="AD25" s="217"/>
      <c r="AE25" s="215"/>
      <c r="AF25" s="216"/>
      <c r="AG25" s="217"/>
      <c r="AH25" s="215"/>
      <c r="AI25" s="216"/>
      <c r="AJ25" s="217"/>
      <c r="AK25" s="215"/>
      <c r="AL25" s="216"/>
      <c r="AM25" s="217"/>
      <c r="AN25" s="215"/>
      <c r="AO25" s="216"/>
      <c r="AP25" s="218"/>
      <c r="AQ25" s="990">
        <f t="shared" si="0"/>
        <v>0</v>
      </c>
      <c r="AR25" s="991"/>
      <c r="AS25" s="992"/>
      <c r="AT25" s="993"/>
      <c r="AU25" s="994"/>
      <c r="AV25" s="998"/>
      <c r="AW25" s="999"/>
      <c r="AX25" s="999"/>
      <c r="AY25" s="670" t="s">
        <v>0</v>
      </c>
      <c r="AZ25" s="882">
        <f>X25*AQ25+X26*AQ26</f>
        <v>0</v>
      </c>
      <c r="BA25" s="883"/>
      <c r="BB25" s="883"/>
      <c r="BC25" s="658" t="s">
        <v>0</v>
      </c>
      <c r="BD25" s="112"/>
      <c r="BE25" s="271"/>
      <c r="BF25" s="271"/>
      <c r="BG25" s="271"/>
      <c r="BH25" s="271"/>
      <c r="BI25" s="271"/>
    </row>
    <row r="26" spans="2:61" ht="24.75" customHeight="1" thickBot="1" x14ac:dyDescent="0.45">
      <c r="B26" s="1015"/>
      <c r="C26" s="830"/>
      <c r="D26" s="830"/>
      <c r="E26" s="830"/>
      <c r="F26" s="831"/>
      <c r="G26" s="1023"/>
      <c r="H26" s="1024"/>
      <c r="I26" s="1024"/>
      <c r="J26" s="1024"/>
      <c r="K26" s="1024"/>
      <c r="L26" s="1024"/>
      <c r="M26" s="1024"/>
      <c r="N26" s="1037" t="s">
        <v>10</v>
      </c>
      <c r="O26" s="1038"/>
      <c r="P26" s="1038"/>
      <c r="Q26" s="1038"/>
      <c r="R26" s="1038"/>
      <c r="S26" s="1038"/>
      <c r="T26" s="1039"/>
      <c r="U26" s="673">
        <v>50000</v>
      </c>
      <c r="V26" s="674"/>
      <c r="W26" s="28" t="s">
        <v>53</v>
      </c>
      <c r="X26" s="620">
        <v>4500</v>
      </c>
      <c r="Y26" s="621"/>
      <c r="Z26" s="621"/>
      <c r="AA26" s="235" t="s">
        <v>0</v>
      </c>
      <c r="AB26" s="236"/>
      <c r="AC26" s="237"/>
      <c r="AD26" s="238"/>
      <c r="AE26" s="236"/>
      <c r="AF26" s="237"/>
      <c r="AG26" s="238"/>
      <c r="AH26" s="236"/>
      <c r="AI26" s="237"/>
      <c r="AJ26" s="238"/>
      <c r="AK26" s="236"/>
      <c r="AL26" s="237"/>
      <c r="AM26" s="238"/>
      <c r="AN26" s="236"/>
      <c r="AO26" s="237"/>
      <c r="AP26" s="239"/>
      <c r="AQ26" s="675">
        <f t="shared" si="0"/>
        <v>0</v>
      </c>
      <c r="AR26" s="676"/>
      <c r="AS26" s="973"/>
      <c r="AT26" s="974"/>
      <c r="AU26" s="975"/>
      <c r="AV26" s="978"/>
      <c r="AW26" s="979"/>
      <c r="AX26" s="979"/>
      <c r="AY26" s="671"/>
      <c r="AZ26" s="884"/>
      <c r="BA26" s="885"/>
      <c r="BB26" s="885"/>
      <c r="BC26" s="659"/>
      <c r="BD26" s="112"/>
      <c r="BE26" s="271"/>
      <c r="BF26" s="271"/>
      <c r="BG26" s="271"/>
      <c r="BH26" s="271"/>
      <c r="BI26" s="271"/>
    </row>
    <row r="27" spans="2:61" ht="24.75" customHeight="1" x14ac:dyDescent="0.4">
      <c r="B27" s="1000" t="s">
        <v>9</v>
      </c>
      <c r="C27" s="1001"/>
      <c r="D27" s="1001"/>
      <c r="E27" s="1001"/>
      <c r="F27" s="1002"/>
      <c r="G27" s="1006" t="s">
        <v>8</v>
      </c>
      <c r="H27" s="1007"/>
      <c r="I27" s="1007"/>
      <c r="J27" s="1007"/>
      <c r="K27" s="1007"/>
      <c r="L27" s="1007"/>
      <c r="M27" s="1007"/>
      <c r="N27" s="1010" t="s">
        <v>7</v>
      </c>
      <c r="O27" s="1011"/>
      <c r="P27" s="1011"/>
      <c r="Q27" s="1011"/>
      <c r="R27" s="1011"/>
      <c r="S27" s="1011"/>
      <c r="T27" s="1012"/>
      <c r="U27" s="682">
        <v>500</v>
      </c>
      <c r="V27" s="683"/>
      <c r="W27" s="25" t="s">
        <v>53</v>
      </c>
      <c r="X27" s="622">
        <v>6600</v>
      </c>
      <c r="Y27" s="623"/>
      <c r="Z27" s="623"/>
      <c r="AA27" s="240" t="s">
        <v>0</v>
      </c>
      <c r="AB27" s="241"/>
      <c r="AC27" s="242"/>
      <c r="AD27" s="243"/>
      <c r="AE27" s="241"/>
      <c r="AF27" s="242"/>
      <c r="AG27" s="243"/>
      <c r="AH27" s="241"/>
      <c r="AI27" s="242"/>
      <c r="AJ27" s="243"/>
      <c r="AK27" s="241"/>
      <c r="AL27" s="242"/>
      <c r="AM27" s="243"/>
      <c r="AN27" s="241"/>
      <c r="AO27" s="242"/>
      <c r="AP27" s="244"/>
      <c r="AQ27" s="1013">
        <f t="shared" si="0"/>
        <v>0</v>
      </c>
      <c r="AR27" s="1014"/>
      <c r="AS27" s="970"/>
      <c r="AT27" s="971"/>
      <c r="AU27" s="972"/>
      <c r="AV27" s="976"/>
      <c r="AW27" s="977"/>
      <c r="AX27" s="977"/>
      <c r="AY27" s="689" t="s">
        <v>0</v>
      </c>
      <c r="AZ27" s="1025">
        <f>X27*AQ27+X28*AQ28</f>
        <v>0</v>
      </c>
      <c r="BA27" s="1026"/>
      <c r="BB27" s="1026"/>
      <c r="BC27" s="672" t="s">
        <v>0</v>
      </c>
      <c r="BD27" s="112"/>
      <c r="BE27" s="271"/>
      <c r="BF27" s="271"/>
      <c r="BG27" s="271"/>
      <c r="BH27" s="271"/>
      <c r="BI27" s="271"/>
    </row>
    <row r="28" spans="2:61" ht="24.75" customHeight="1" thickBot="1" x14ac:dyDescent="0.45">
      <c r="B28" s="1003"/>
      <c r="C28" s="1004"/>
      <c r="D28" s="1004"/>
      <c r="E28" s="1004"/>
      <c r="F28" s="1005"/>
      <c r="G28" s="1008"/>
      <c r="H28" s="1009"/>
      <c r="I28" s="1009"/>
      <c r="J28" s="1009"/>
      <c r="K28" s="1009"/>
      <c r="L28" s="1009"/>
      <c r="M28" s="1009"/>
      <c r="N28" s="980" t="s">
        <v>6</v>
      </c>
      <c r="O28" s="981"/>
      <c r="P28" s="981"/>
      <c r="Q28" s="981"/>
      <c r="R28" s="981"/>
      <c r="S28" s="981"/>
      <c r="T28" s="982"/>
      <c r="U28" s="673">
        <v>250</v>
      </c>
      <c r="V28" s="674"/>
      <c r="W28" s="28" t="s">
        <v>53</v>
      </c>
      <c r="X28" s="620">
        <v>3300</v>
      </c>
      <c r="Y28" s="621"/>
      <c r="Z28" s="621"/>
      <c r="AA28" s="235" t="s">
        <v>0</v>
      </c>
      <c r="AB28" s="245"/>
      <c r="AC28" s="246"/>
      <c r="AD28" s="247"/>
      <c r="AE28" s="245"/>
      <c r="AF28" s="246"/>
      <c r="AG28" s="247"/>
      <c r="AH28" s="245"/>
      <c r="AI28" s="246"/>
      <c r="AJ28" s="247"/>
      <c r="AK28" s="245"/>
      <c r="AL28" s="246"/>
      <c r="AM28" s="247"/>
      <c r="AN28" s="245"/>
      <c r="AO28" s="246"/>
      <c r="AP28" s="248"/>
      <c r="AQ28" s="675">
        <f t="shared" si="0"/>
        <v>0</v>
      </c>
      <c r="AR28" s="676"/>
      <c r="AS28" s="973"/>
      <c r="AT28" s="974"/>
      <c r="AU28" s="975"/>
      <c r="AV28" s="978"/>
      <c r="AW28" s="979"/>
      <c r="AX28" s="979"/>
      <c r="AY28" s="671"/>
      <c r="AZ28" s="884"/>
      <c r="BA28" s="885"/>
      <c r="BB28" s="885"/>
      <c r="BC28" s="659"/>
      <c r="BD28" s="112"/>
      <c r="BE28" s="271"/>
      <c r="BF28" s="271"/>
      <c r="BG28" s="271"/>
      <c r="BH28" s="271"/>
      <c r="BI28" s="271"/>
    </row>
    <row r="29" spans="2:61" ht="24.75" customHeight="1" x14ac:dyDescent="0.4">
      <c r="B29" s="1000" t="s">
        <v>5</v>
      </c>
      <c r="C29" s="1001"/>
      <c r="D29" s="1001"/>
      <c r="E29" s="1001"/>
      <c r="F29" s="1002"/>
      <c r="G29" s="1016" t="s">
        <v>4</v>
      </c>
      <c r="H29" s="1017"/>
      <c r="I29" s="1017"/>
      <c r="J29" s="1017"/>
      <c r="K29" s="1017"/>
      <c r="L29" s="1017"/>
      <c r="M29" s="1017"/>
      <c r="N29" s="1016" t="s">
        <v>3</v>
      </c>
      <c r="O29" s="1017"/>
      <c r="P29" s="1017"/>
      <c r="Q29" s="1017"/>
      <c r="R29" s="1017"/>
      <c r="S29" s="1017"/>
      <c r="T29" s="1018"/>
      <c r="U29" s="107"/>
      <c r="V29" s="107"/>
      <c r="W29" s="29"/>
      <c r="X29" s="616">
        <v>2200</v>
      </c>
      <c r="Y29" s="617"/>
      <c r="Z29" s="617"/>
      <c r="AA29" s="227" t="s">
        <v>0</v>
      </c>
      <c r="AB29" s="228"/>
      <c r="AC29" s="229"/>
      <c r="AD29" s="230"/>
      <c r="AE29" s="228"/>
      <c r="AF29" s="229"/>
      <c r="AG29" s="230"/>
      <c r="AH29" s="228"/>
      <c r="AI29" s="229"/>
      <c r="AJ29" s="230"/>
      <c r="AK29" s="228"/>
      <c r="AL29" s="229"/>
      <c r="AM29" s="230"/>
      <c r="AN29" s="228"/>
      <c r="AO29" s="229"/>
      <c r="AP29" s="231"/>
      <c r="AQ29" s="1019">
        <f t="shared" si="0"/>
        <v>0</v>
      </c>
      <c r="AR29" s="1020"/>
      <c r="AS29" s="869"/>
      <c r="AT29" s="870"/>
      <c r="AU29" s="871"/>
      <c r="AV29" s="983"/>
      <c r="AW29" s="984"/>
      <c r="AX29" s="984"/>
      <c r="AY29" s="232" t="s">
        <v>0</v>
      </c>
      <c r="AZ29" s="985">
        <f>X29*AQ29</f>
        <v>0</v>
      </c>
      <c r="BA29" s="986"/>
      <c r="BB29" s="986"/>
      <c r="BC29" s="233" t="s">
        <v>0</v>
      </c>
      <c r="BD29" s="112"/>
      <c r="BE29" s="271"/>
      <c r="BF29" s="271"/>
      <c r="BG29" s="271"/>
      <c r="BH29" s="271"/>
      <c r="BI29" s="271"/>
    </row>
    <row r="30" spans="2:61" ht="24.75" customHeight="1" x14ac:dyDescent="0.4">
      <c r="B30" s="1015"/>
      <c r="C30" s="830"/>
      <c r="D30" s="830"/>
      <c r="E30" s="830"/>
      <c r="F30" s="831"/>
      <c r="G30" s="1021" t="s">
        <v>48</v>
      </c>
      <c r="H30" s="1022"/>
      <c r="I30" s="1022"/>
      <c r="J30" s="1022"/>
      <c r="K30" s="1022"/>
      <c r="L30" s="1022"/>
      <c r="M30" s="1022"/>
      <c r="N30" s="987" t="s">
        <v>2</v>
      </c>
      <c r="O30" s="988"/>
      <c r="P30" s="988"/>
      <c r="Q30" s="988"/>
      <c r="R30" s="988"/>
      <c r="S30" s="988"/>
      <c r="T30" s="989"/>
      <c r="U30" s="643">
        <v>800</v>
      </c>
      <c r="V30" s="644"/>
      <c r="W30" s="25" t="s">
        <v>53</v>
      </c>
      <c r="X30" s="618">
        <v>2200</v>
      </c>
      <c r="Y30" s="619"/>
      <c r="Z30" s="619"/>
      <c r="AA30" s="234" t="s">
        <v>0</v>
      </c>
      <c r="AB30" s="199"/>
      <c r="AC30" s="200"/>
      <c r="AD30" s="201"/>
      <c r="AE30" s="199"/>
      <c r="AF30" s="200"/>
      <c r="AG30" s="201"/>
      <c r="AH30" s="199"/>
      <c r="AI30" s="200"/>
      <c r="AJ30" s="201"/>
      <c r="AK30" s="199"/>
      <c r="AL30" s="200"/>
      <c r="AM30" s="201"/>
      <c r="AN30" s="199"/>
      <c r="AO30" s="200"/>
      <c r="AP30" s="204"/>
      <c r="AQ30" s="990">
        <f t="shared" si="0"/>
        <v>0</v>
      </c>
      <c r="AR30" s="991"/>
      <c r="AS30" s="992"/>
      <c r="AT30" s="993"/>
      <c r="AU30" s="994"/>
      <c r="AV30" s="998"/>
      <c r="AW30" s="999"/>
      <c r="AX30" s="999"/>
      <c r="AY30" s="670" t="s">
        <v>0</v>
      </c>
      <c r="AZ30" s="882">
        <f>X30*AQ30+X31*AQ31</f>
        <v>0</v>
      </c>
      <c r="BA30" s="883"/>
      <c r="BB30" s="883"/>
      <c r="BC30" s="658" t="s">
        <v>0</v>
      </c>
      <c r="BD30" s="112"/>
      <c r="BE30" s="271"/>
      <c r="BF30" s="271"/>
      <c r="BG30" s="271"/>
      <c r="BH30" s="271"/>
      <c r="BI30" s="271"/>
    </row>
    <row r="31" spans="2:61" ht="24.75" customHeight="1" thickBot="1" x14ac:dyDescent="0.45">
      <c r="B31" s="1003"/>
      <c r="C31" s="1004"/>
      <c r="D31" s="1004"/>
      <c r="E31" s="1004"/>
      <c r="F31" s="1005"/>
      <c r="G31" s="1008"/>
      <c r="H31" s="1009"/>
      <c r="I31" s="1009"/>
      <c r="J31" s="1009"/>
      <c r="K31" s="1009"/>
      <c r="L31" s="1009"/>
      <c r="M31" s="1009"/>
      <c r="N31" s="980" t="s">
        <v>1</v>
      </c>
      <c r="O31" s="981"/>
      <c r="P31" s="981"/>
      <c r="Q31" s="981"/>
      <c r="R31" s="981"/>
      <c r="S31" s="981"/>
      <c r="T31" s="982"/>
      <c r="U31" s="595">
        <v>500</v>
      </c>
      <c r="V31" s="596"/>
      <c r="W31" s="30" t="s">
        <v>53</v>
      </c>
      <c r="X31" s="620">
        <v>1375</v>
      </c>
      <c r="Y31" s="621"/>
      <c r="Z31" s="621"/>
      <c r="AA31" s="235" t="s">
        <v>0</v>
      </c>
      <c r="AB31" s="245"/>
      <c r="AC31" s="246"/>
      <c r="AD31" s="247"/>
      <c r="AE31" s="245"/>
      <c r="AF31" s="246"/>
      <c r="AG31" s="247"/>
      <c r="AH31" s="245"/>
      <c r="AI31" s="246"/>
      <c r="AJ31" s="247"/>
      <c r="AK31" s="245"/>
      <c r="AL31" s="246"/>
      <c r="AM31" s="247"/>
      <c r="AN31" s="245"/>
      <c r="AO31" s="246"/>
      <c r="AP31" s="248"/>
      <c r="AQ31" s="675">
        <f t="shared" si="0"/>
        <v>0</v>
      </c>
      <c r="AR31" s="676"/>
      <c r="AS31" s="995"/>
      <c r="AT31" s="996"/>
      <c r="AU31" s="997"/>
      <c r="AV31" s="978"/>
      <c r="AW31" s="979"/>
      <c r="AX31" s="979"/>
      <c r="AY31" s="671"/>
      <c r="AZ31" s="884"/>
      <c r="BA31" s="885"/>
      <c r="BB31" s="885"/>
      <c r="BC31" s="659"/>
      <c r="BD31" s="112"/>
      <c r="BE31" s="271"/>
      <c r="BF31" s="271"/>
      <c r="BG31" s="271"/>
      <c r="BH31" s="271"/>
      <c r="BI31" s="271"/>
    </row>
    <row r="32" spans="2:61" ht="24.75" customHeight="1" x14ac:dyDescent="0.4">
      <c r="B32" s="965" t="s">
        <v>32</v>
      </c>
      <c r="C32" s="966"/>
      <c r="D32" s="966"/>
      <c r="E32" s="966"/>
      <c r="F32" s="966"/>
      <c r="G32" s="966"/>
      <c r="H32" s="966"/>
      <c r="I32" s="966"/>
      <c r="J32" s="966"/>
      <c r="K32" s="966"/>
      <c r="L32" s="966"/>
      <c r="M32" s="966"/>
      <c r="N32" s="966"/>
      <c r="O32" s="966"/>
      <c r="P32" s="966"/>
      <c r="Q32" s="966"/>
      <c r="R32" s="966"/>
      <c r="S32" s="966"/>
      <c r="T32" s="967"/>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232" t="s">
        <v>0</v>
      </c>
      <c r="AZ32" s="968">
        <f>SUM(AZ11:BB31)</f>
        <v>0</v>
      </c>
      <c r="BA32" s="969"/>
      <c r="BB32" s="969"/>
      <c r="BC32" s="233" t="s">
        <v>0</v>
      </c>
      <c r="BD32" s="249" t="s">
        <v>118</v>
      </c>
      <c r="BE32" s="271"/>
      <c r="BF32" s="271"/>
    </row>
    <row r="33" spans="2:55" ht="24" customHeight="1" x14ac:dyDescent="0.4">
      <c r="B33" s="250" t="s">
        <v>65</v>
      </c>
      <c r="AJ33" s="192"/>
      <c r="AK33" s="192"/>
      <c r="AM33" s="193"/>
      <c r="AP33" s="193"/>
      <c r="AQ33" s="193"/>
      <c r="AR33" s="193"/>
      <c r="AS33" s="193"/>
      <c r="AT33" s="193"/>
      <c r="AU33" s="193"/>
      <c r="AV33" s="193"/>
      <c r="AW33" s="193"/>
    </row>
    <row r="34" spans="2:55" ht="18" customHeight="1" x14ac:dyDescent="0.4">
      <c r="B34" s="250"/>
      <c r="AJ34" s="192"/>
      <c r="AK34" s="192"/>
      <c r="AM34" s="193"/>
      <c r="AP34" s="193"/>
      <c r="AQ34" s="193"/>
      <c r="AR34" s="193"/>
      <c r="AS34" s="193"/>
      <c r="AT34" s="193"/>
      <c r="AU34" s="193"/>
      <c r="AV34" s="193"/>
      <c r="AW34" s="193"/>
    </row>
    <row r="35" spans="2:55" ht="18.75" customHeight="1" x14ac:dyDescent="0.4">
      <c r="B35" s="189" t="s">
        <v>122</v>
      </c>
      <c r="AJ35" s="192"/>
      <c r="AK35" s="192"/>
      <c r="AM35" s="193"/>
      <c r="AP35" s="193"/>
      <c r="AQ35" s="193"/>
      <c r="AR35" s="193"/>
      <c r="AS35" s="193"/>
      <c r="AT35" s="193"/>
      <c r="AU35" s="193"/>
      <c r="AV35" s="193"/>
      <c r="AW35" s="193"/>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92"/>
      <c r="AL36" s="187"/>
      <c r="AM36" s="187"/>
      <c r="AN36" s="192"/>
      <c r="AO36" s="192"/>
      <c r="AP36" s="192"/>
      <c r="AQ36" s="192"/>
      <c r="AR36" s="192"/>
      <c r="AS36" s="192"/>
      <c r="AT36" s="192"/>
      <c r="AU36" s="192"/>
      <c r="AV36" s="187"/>
      <c r="AW36" s="187"/>
      <c r="AX36" s="187"/>
      <c r="AY36" s="187"/>
      <c r="AZ36" s="187"/>
      <c r="BA36" s="18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92"/>
      <c r="AL37" s="187"/>
      <c r="AM37" s="187"/>
      <c r="AN37" s="192"/>
      <c r="AO37" s="192"/>
      <c r="AP37" s="192"/>
      <c r="AQ37" s="192"/>
      <c r="AR37" s="192"/>
      <c r="AS37" s="192"/>
      <c r="AT37" s="192"/>
      <c r="AU37" s="192"/>
      <c r="AV37" s="187"/>
      <c r="AW37" s="187"/>
      <c r="AX37" s="187"/>
      <c r="AY37" s="187"/>
      <c r="AZ37" s="187"/>
      <c r="BA37" s="18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254" t="s">
        <v>119</v>
      </c>
      <c r="AL38" s="187"/>
      <c r="AM38" s="187"/>
      <c r="AN38" s="192"/>
      <c r="AO38" s="192"/>
      <c r="AP38" s="192"/>
      <c r="AQ38" s="192"/>
      <c r="AR38" s="192"/>
      <c r="AS38" s="192"/>
      <c r="AT38" s="192"/>
      <c r="AU38" s="192"/>
      <c r="AV38" s="187"/>
      <c r="AW38" s="187"/>
      <c r="AX38" s="187"/>
      <c r="AY38" s="187"/>
      <c r="AZ38" s="187"/>
      <c r="BA38" s="187"/>
    </row>
    <row r="39" spans="2:55" ht="18.75" customHeight="1" x14ac:dyDescent="0.4">
      <c r="AA39" s="187"/>
      <c r="AB39" s="187"/>
      <c r="AC39" s="187"/>
      <c r="AD39" s="187"/>
      <c r="AE39" s="187"/>
      <c r="AF39" s="187"/>
      <c r="AG39" s="187"/>
      <c r="AH39" s="187"/>
      <c r="AI39" s="187"/>
      <c r="AJ39" s="192"/>
      <c r="AK39" s="192"/>
      <c r="AL39" s="187"/>
      <c r="AM39" s="192"/>
      <c r="AN39" s="187"/>
      <c r="AO39" s="187"/>
      <c r="AP39" s="192"/>
      <c r="AQ39" s="192"/>
      <c r="AR39" s="192"/>
      <c r="AS39" s="192"/>
      <c r="AT39" s="192"/>
      <c r="AU39" s="192"/>
      <c r="AV39" s="192"/>
      <c r="AW39" s="192"/>
      <c r="AX39" s="187"/>
      <c r="AY39" s="187"/>
      <c r="AZ39" s="187"/>
      <c r="BA39" s="187"/>
      <c r="BB39" s="187"/>
      <c r="BC39" s="18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92"/>
      <c r="AL40" s="187"/>
      <c r="AM40" s="187"/>
      <c r="AN40" s="192"/>
      <c r="AO40" s="192"/>
      <c r="AP40" s="192"/>
      <c r="AQ40" s="192"/>
      <c r="AR40" s="192"/>
      <c r="AS40" s="192"/>
      <c r="AT40" s="192"/>
      <c r="AU40" s="192"/>
      <c r="AV40" s="187"/>
      <c r="AW40" s="187"/>
      <c r="AX40" s="187"/>
      <c r="AY40" s="187"/>
      <c r="AZ40" s="187"/>
      <c r="BA40" s="18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92"/>
      <c r="AL41" s="187"/>
      <c r="AM41" s="187"/>
      <c r="AN41" s="192"/>
      <c r="AO41" s="192"/>
      <c r="AP41" s="192"/>
      <c r="AQ41" s="192"/>
      <c r="AR41" s="192"/>
      <c r="AS41" s="192"/>
      <c r="AT41" s="192"/>
      <c r="AU41" s="192"/>
      <c r="AV41" s="187"/>
      <c r="AW41" s="187"/>
      <c r="AX41" s="187"/>
      <c r="AY41" s="187"/>
      <c r="AZ41" s="187"/>
      <c r="BA41" s="18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AH42" s="192"/>
      <c r="AI42" s="192"/>
      <c r="AK42" s="193"/>
      <c r="AN42" s="193"/>
      <c r="AO42" s="193"/>
      <c r="AP42" s="193"/>
      <c r="AQ42" s="193"/>
      <c r="AR42" s="193"/>
      <c r="AS42" s="193"/>
      <c r="AT42" s="193"/>
      <c r="AU42" s="193"/>
    </row>
    <row r="43" spans="2:55" ht="24" customHeight="1" x14ac:dyDescent="0.4">
      <c r="B43" s="250"/>
      <c r="AJ43" s="192"/>
      <c r="AK43" s="192"/>
      <c r="AM43" s="193"/>
      <c r="AP43" s="193"/>
      <c r="AQ43" s="193"/>
      <c r="AR43" s="193"/>
      <c r="AS43" s="193"/>
      <c r="AT43" s="193"/>
      <c r="AU43" s="193"/>
      <c r="AV43" s="193"/>
      <c r="AW43" s="193"/>
    </row>
    <row r="44" spans="2:55" ht="18.75" customHeight="1" x14ac:dyDescent="0.4">
      <c r="B44" s="189" t="s">
        <v>104</v>
      </c>
      <c r="AJ44" s="192"/>
      <c r="AK44" s="192"/>
      <c r="AM44" s="193"/>
      <c r="AP44" s="193"/>
      <c r="AQ44" s="193"/>
      <c r="AR44" s="193"/>
      <c r="AS44" s="193"/>
      <c r="AT44" s="193"/>
      <c r="AU44" s="193"/>
      <c r="AV44" s="193"/>
      <c r="AW44" s="193"/>
    </row>
    <row r="45" spans="2:55" ht="24.75" customHeight="1" x14ac:dyDescent="0.4">
      <c r="B45" s="949" t="s">
        <v>92</v>
      </c>
      <c r="C45" s="827"/>
      <c r="D45" s="827"/>
      <c r="E45" s="827"/>
      <c r="F45" s="827"/>
      <c r="G45" s="828"/>
      <c r="H45" s="826" t="s">
        <v>93</v>
      </c>
      <c r="I45" s="827"/>
      <c r="J45" s="827"/>
      <c r="K45" s="827"/>
      <c r="L45" s="827"/>
      <c r="M45" s="827"/>
      <c r="N45" s="828"/>
      <c r="O45" s="949" t="s">
        <v>94</v>
      </c>
      <c r="P45" s="827"/>
      <c r="Q45" s="827"/>
      <c r="R45" s="828"/>
      <c r="S45" s="826" t="s">
        <v>91</v>
      </c>
      <c r="T45" s="827"/>
      <c r="U45" s="828"/>
      <c r="V45" s="949" t="s">
        <v>97</v>
      </c>
      <c r="W45" s="827"/>
      <c r="X45" s="828"/>
      <c r="Y45" s="949" t="s">
        <v>79</v>
      </c>
      <c r="Z45" s="827"/>
      <c r="AA45" s="827"/>
      <c r="AB45" s="828"/>
      <c r="AC45" s="823" t="s">
        <v>101</v>
      </c>
      <c r="AD45" s="824"/>
      <c r="AE45" s="824"/>
      <c r="AF45" s="824"/>
      <c r="AG45" s="824"/>
      <c r="AH45" s="824"/>
      <c r="AI45" s="824"/>
      <c r="AJ45" s="825"/>
      <c r="AL45" s="192"/>
      <c r="AM45" s="192"/>
      <c r="AO45" s="193"/>
      <c r="AR45" s="193"/>
      <c r="AS45" s="193"/>
      <c r="AT45" s="193"/>
      <c r="AU45" s="193"/>
      <c r="AV45" s="193"/>
      <c r="AW45" s="193"/>
      <c r="AX45" s="193"/>
      <c r="AY45" s="193"/>
    </row>
    <row r="46" spans="2:55" ht="24.75" customHeight="1" thickBot="1" x14ac:dyDescent="0.45">
      <c r="B46" s="832"/>
      <c r="C46" s="833"/>
      <c r="D46" s="833"/>
      <c r="E46" s="833"/>
      <c r="F46" s="833"/>
      <c r="G46" s="834"/>
      <c r="H46" s="832"/>
      <c r="I46" s="833"/>
      <c r="J46" s="833"/>
      <c r="K46" s="833"/>
      <c r="L46" s="833"/>
      <c r="M46" s="833"/>
      <c r="N46" s="834"/>
      <c r="O46" s="832"/>
      <c r="P46" s="833"/>
      <c r="Q46" s="833"/>
      <c r="R46" s="834"/>
      <c r="S46" s="832"/>
      <c r="T46" s="833"/>
      <c r="U46" s="834"/>
      <c r="V46" s="832"/>
      <c r="W46" s="833"/>
      <c r="X46" s="834"/>
      <c r="Y46" s="832"/>
      <c r="Z46" s="833"/>
      <c r="AA46" s="833"/>
      <c r="AB46" s="834"/>
      <c r="AC46" s="950" t="s">
        <v>81</v>
      </c>
      <c r="AD46" s="951"/>
      <c r="AE46" s="951"/>
      <c r="AF46" s="952"/>
      <c r="AG46" s="950" t="s">
        <v>50</v>
      </c>
      <c r="AH46" s="951"/>
      <c r="AI46" s="951"/>
      <c r="AJ46" s="952"/>
      <c r="AL46" s="192"/>
      <c r="AM46" s="192"/>
      <c r="AO46" s="193"/>
      <c r="AR46" s="193"/>
      <c r="AS46" s="193"/>
      <c r="AT46" s="193"/>
      <c r="AU46" s="193"/>
      <c r="AV46" s="193"/>
      <c r="AW46" s="193"/>
      <c r="AX46" s="193"/>
      <c r="AY46" s="193"/>
    </row>
    <row r="47" spans="2:55" ht="33" customHeight="1" thickTop="1" x14ac:dyDescent="0.4">
      <c r="B47" s="941" t="s">
        <v>106</v>
      </c>
      <c r="C47" s="942"/>
      <c r="D47" s="942"/>
      <c r="E47" s="942"/>
      <c r="F47" s="942"/>
      <c r="G47" s="943"/>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92"/>
      <c r="AM47" s="192"/>
      <c r="AO47" s="193"/>
      <c r="AR47" s="193"/>
      <c r="AS47" s="193"/>
      <c r="AT47" s="193"/>
      <c r="AU47" s="193"/>
      <c r="AV47" s="193"/>
      <c r="AW47" s="193"/>
      <c r="AX47" s="193"/>
      <c r="AY47" s="193"/>
    </row>
    <row r="48" spans="2:55" ht="33" customHeight="1" x14ac:dyDescent="0.4">
      <c r="B48" s="823" t="s">
        <v>107</v>
      </c>
      <c r="C48" s="824"/>
      <c r="D48" s="824"/>
      <c r="E48" s="824"/>
      <c r="F48" s="824"/>
      <c r="G48" s="825"/>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92"/>
      <c r="AM48" s="192"/>
      <c r="AO48" s="193"/>
      <c r="AR48" s="193"/>
      <c r="AS48" s="193"/>
      <c r="AT48" s="193"/>
      <c r="AU48" s="193"/>
      <c r="AV48" s="193"/>
      <c r="AW48" s="193"/>
      <c r="AX48" s="193"/>
      <c r="AY48" s="193"/>
    </row>
    <row r="49" spans="2:51" ht="33" customHeight="1" x14ac:dyDescent="0.4">
      <c r="B49" s="938" t="s">
        <v>134</v>
      </c>
      <c r="C49" s="939"/>
      <c r="D49" s="939"/>
      <c r="E49" s="939"/>
      <c r="F49" s="939"/>
      <c r="G49" s="940"/>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92"/>
      <c r="AM49" s="192"/>
      <c r="AO49" s="193"/>
      <c r="AR49" s="193"/>
      <c r="AS49" s="193"/>
      <c r="AT49" s="193"/>
      <c r="AU49" s="193"/>
      <c r="AV49" s="193"/>
      <c r="AW49" s="193"/>
      <c r="AX49" s="193"/>
      <c r="AY49" s="193"/>
    </row>
    <row r="50" spans="2:51" ht="33" customHeight="1" x14ac:dyDescent="0.4">
      <c r="B50" s="826" t="s">
        <v>138</v>
      </c>
      <c r="C50" s="906"/>
      <c r="D50" s="906"/>
      <c r="E50" s="906"/>
      <c r="F50" s="906"/>
      <c r="G50" s="907"/>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92"/>
      <c r="AM50" s="193"/>
      <c r="AP50" s="193"/>
      <c r="AQ50" s="193"/>
      <c r="AR50" s="193"/>
      <c r="AS50" s="193"/>
      <c r="AT50" s="193"/>
      <c r="AU50" s="193"/>
      <c r="AV50" s="193"/>
      <c r="AW50" s="193"/>
    </row>
    <row r="51" spans="2:51" ht="33" customHeight="1" x14ac:dyDescent="0.4">
      <c r="B51" s="894" t="s">
        <v>137</v>
      </c>
      <c r="C51" s="895"/>
      <c r="D51" s="895"/>
      <c r="E51" s="895"/>
      <c r="F51" s="895"/>
      <c r="G51" s="896"/>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92"/>
      <c r="AM51" s="193"/>
      <c r="AP51" s="193"/>
      <c r="AQ51" s="193"/>
      <c r="AR51" s="193"/>
      <c r="AS51" s="193"/>
      <c r="AT51" s="193"/>
      <c r="AU51" s="193"/>
      <c r="AV51" s="193"/>
      <c r="AW51" s="193"/>
    </row>
    <row r="52" spans="2:51" ht="33" customHeight="1" x14ac:dyDescent="0.4">
      <c r="B52" s="894" t="s">
        <v>108</v>
      </c>
      <c r="C52" s="895"/>
      <c r="D52" s="895"/>
      <c r="E52" s="895"/>
      <c r="F52" s="895"/>
      <c r="G52" s="896"/>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92"/>
      <c r="AM52" s="193"/>
      <c r="AP52" s="193"/>
      <c r="AQ52" s="193"/>
      <c r="AR52" s="193"/>
      <c r="AS52" s="193"/>
      <c r="AT52" s="193"/>
      <c r="AU52" s="193"/>
      <c r="AV52" s="193"/>
      <c r="AW52" s="193"/>
    </row>
    <row r="53" spans="2:51" ht="33" customHeight="1" x14ac:dyDescent="0.4">
      <c r="B53" s="850" t="s">
        <v>109</v>
      </c>
      <c r="C53" s="851"/>
      <c r="D53" s="851"/>
      <c r="E53" s="851"/>
      <c r="F53" s="851"/>
      <c r="G53" s="852"/>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92"/>
      <c r="AM53" s="193"/>
      <c r="AP53" s="193"/>
      <c r="AQ53" s="193"/>
      <c r="AR53" s="193"/>
      <c r="AS53" s="193"/>
      <c r="AT53" s="193"/>
      <c r="AU53" s="193"/>
      <c r="AV53" s="193"/>
      <c r="AW53" s="193"/>
    </row>
    <row r="54" spans="2:51" ht="23.25" customHeight="1" x14ac:dyDescent="0.4">
      <c r="B54" s="835" t="s">
        <v>111</v>
      </c>
      <c r="C54" s="835"/>
      <c r="D54" s="835"/>
      <c r="E54" s="835"/>
      <c r="F54" s="835"/>
      <c r="G54" s="835"/>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92"/>
      <c r="AM54" s="193"/>
      <c r="AP54" s="193"/>
      <c r="AQ54" s="193"/>
      <c r="AR54" s="193"/>
      <c r="AS54" s="193"/>
      <c r="AT54" s="193"/>
      <c r="AU54" s="193"/>
      <c r="AV54" s="193"/>
      <c r="AW54" s="193"/>
    </row>
    <row r="55" spans="2:51" ht="23.25" customHeight="1" thickBot="1" x14ac:dyDescent="0.45">
      <c r="B55" s="886"/>
      <c r="C55" s="886"/>
      <c r="D55" s="886"/>
      <c r="E55" s="886"/>
      <c r="F55" s="886"/>
      <c r="G55" s="886"/>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92"/>
      <c r="AM55" s="193"/>
      <c r="AP55" s="193"/>
      <c r="AQ55" s="193"/>
      <c r="AR55" s="193"/>
      <c r="AS55" s="193"/>
      <c r="AT55" s="193"/>
      <c r="AU55" s="193"/>
      <c r="AV55" s="193"/>
      <c r="AW55" s="193"/>
    </row>
    <row r="56" spans="2:51" ht="33" customHeight="1" x14ac:dyDescent="0.4">
      <c r="B56" s="866" t="s">
        <v>32</v>
      </c>
      <c r="C56" s="867"/>
      <c r="D56" s="867"/>
      <c r="E56" s="867"/>
      <c r="F56" s="867"/>
      <c r="G56" s="868"/>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254" t="s">
        <v>121</v>
      </c>
      <c r="AM56" s="193"/>
      <c r="AP56" s="193"/>
      <c r="AQ56" s="193"/>
      <c r="AR56" s="193"/>
      <c r="AS56" s="193"/>
      <c r="AT56" s="193"/>
      <c r="AU56" s="193"/>
      <c r="AV56" s="193"/>
      <c r="AW56" s="193"/>
    </row>
    <row r="57" spans="2:51" ht="18.75" customHeight="1" x14ac:dyDescent="0.4">
      <c r="AJ57" s="192"/>
      <c r="AK57" s="192"/>
      <c r="AM57" s="193"/>
      <c r="AP57" s="193"/>
      <c r="AQ57" s="193"/>
      <c r="AR57" s="193"/>
      <c r="AS57" s="193"/>
      <c r="AT57" s="193"/>
      <c r="AU57" s="193"/>
      <c r="AV57" s="193"/>
      <c r="AW57" s="193"/>
    </row>
    <row r="58" spans="2:51" ht="18.75" customHeight="1" x14ac:dyDescent="0.4">
      <c r="B58" s="189" t="s">
        <v>133</v>
      </c>
      <c r="AJ58" s="192"/>
      <c r="AK58" s="192"/>
      <c r="AM58" s="193"/>
      <c r="AP58" s="193"/>
      <c r="AQ58" s="193"/>
      <c r="AR58" s="193"/>
      <c r="AS58" s="193"/>
      <c r="AT58" s="193"/>
      <c r="AU58" s="193"/>
      <c r="AV58" s="193"/>
      <c r="AW58" s="193"/>
    </row>
    <row r="59" spans="2:51" ht="21.75" customHeight="1" x14ac:dyDescent="0.4">
      <c r="B59" s="821"/>
      <c r="C59" s="821"/>
      <c r="D59" s="821"/>
      <c r="E59" s="821"/>
      <c r="F59" s="821"/>
      <c r="G59" s="823" t="s">
        <v>127</v>
      </c>
      <c r="H59" s="824"/>
      <c r="I59" s="824"/>
      <c r="J59" s="824"/>
      <c r="K59" s="824"/>
      <c r="L59" s="824"/>
      <c r="M59" s="824"/>
      <c r="N59" s="824"/>
      <c r="O59" s="824"/>
      <c r="P59" s="824"/>
      <c r="Q59" s="824"/>
      <c r="R59" s="824"/>
      <c r="S59" s="824"/>
      <c r="T59" s="824"/>
      <c r="U59" s="825"/>
      <c r="V59" s="826" t="s">
        <v>131</v>
      </c>
      <c r="W59" s="827"/>
      <c r="X59" s="827"/>
      <c r="Y59" s="827"/>
      <c r="Z59" s="828"/>
      <c r="AA59" s="835" t="s">
        <v>32</v>
      </c>
      <c r="AB59" s="835"/>
      <c r="AC59" s="835"/>
      <c r="AD59" s="835"/>
      <c r="AE59" s="835"/>
      <c r="AJ59" s="192"/>
      <c r="AK59" s="192"/>
      <c r="AM59" s="193"/>
      <c r="AP59" s="193"/>
      <c r="AQ59" s="193"/>
      <c r="AR59" s="193"/>
      <c r="AS59" s="193"/>
      <c r="AT59" s="193"/>
      <c r="AU59" s="193"/>
      <c r="AV59" s="193"/>
      <c r="AW59" s="193"/>
    </row>
    <row r="60" spans="2:51" ht="21.75" customHeight="1" x14ac:dyDescent="0.4">
      <c r="B60" s="821"/>
      <c r="C60" s="821"/>
      <c r="D60" s="821"/>
      <c r="E60" s="821"/>
      <c r="F60" s="821"/>
      <c r="G60" s="837" t="s">
        <v>139</v>
      </c>
      <c r="H60" s="835"/>
      <c r="I60" s="835"/>
      <c r="J60" s="835"/>
      <c r="K60" s="835"/>
      <c r="L60" s="824" t="s">
        <v>140</v>
      </c>
      <c r="M60" s="824"/>
      <c r="N60" s="824"/>
      <c r="O60" s="824"/>
      <c r="P60" s="824"/>
      <c r="Q60" s="824"/>
      <c r="R60" s="824"/>
      <c r="S60" s="824"/>
      <c r="T60" s="824"/>
      <c r="U60" s="825"/>
      <c r="V60" s="829"/>
      <c r="W60" s="830"/>
      <c r="X60" s="830"/>
      <c r="Y60" s="830"/>
      <c r="Z60" s="831"/>
      <c r="AA60" s="835"/>
      <c r="AB60" s="835"/>
      <c r="AC60" s="835"/>
      <c r="AD60" s="835"/>
      <c r="AE60" s="835"/>
      <c r="AJ60" s="192"/>
      <c r="AK60" s="192"/>
      <c r="AM60" s="193"/>
      <c r="AP60" s="193"/>
      <c r="AQ60" s="193"/>
      <c r="AR60" s="193"/>
      <c r="AS60" s="193"/>
      <c r="AT60" s="193"/>
      <c r="AU60" s="193"/>
      <c r="AV60" s="193"/>
      <c r="AW60" s="193"/>
    </row>
    <row r="61" spans="2:51" ht="33.75" customHeight="1" thickBot="1" x14ac:dyDescent="0.45">
      <c r="B61" s="822"/>
      <c r="C61" s="822"/>
      <c r="D61" s="822"/>
      <c r="E61" s="822"/>
      <c r="F61" s="822"/>
      <c r="G61" s="836"/>
      <c r="H61" s="836"/>
      <c r="I61" s="836"/>
      <c r="J61" s="836"/>
      <c r="K61" s="836"/>
      <c r="L61" s="838" t="s">
        <v>129</v>
      </c>
      <c r="M61" s="836"/>
      <c r="N61" s="836"/>
      <c r="O61" s="836"/>
      <c r="P61" s="836"/>
      <c r="Q61" s="839" t="s">
        <v>130</v>
      </c>
      <c r="R61" s="836"/>
      <c r="S61" s="836"/>
      <c r="T61" s="836"/>
      <c r="U61" s="836"/>
      <c r="V61" s="832"/>
      <c r="W61" s="833"/>
      <c r="X61" s="833"/>
      <c r="Y61" s="833"/>
      <c r="Z61" s="834"/>
      <c r="AA61" s="836"/>
      <c r="AB61" s="836"/>
      <c r="AC61" s="836"/>
      <c r="AD61" s="836"/>
      <c r="AE61" s="836"/>
      <c r="AJ61" s="192"/>
      <c r="AK61" s="192"/>
      <c r="AM61" s="193"/>
      <c r="AP61" s="193"/>
      <c r="AQ61" s="193"/>
      <c r="AR61" s="193"/>
      <c r="AS61" s="193"/>
      <c r="AT61" s="193"/>
      <c r="AU61" s="193"/>
      <c r="AV61" s="193"/>
      <c r="AW61" s="193"/>
    </row>
    <row r="62" spans="2:51" ht="33" customHeight="1" thickTop="1" x14ac:dyDescent="0.4">
      <c r="B62" s="864" t="s">
        <v>125</v>
      </c>
      <c r="C62" s="864"/>
      <c r="D62" s="864"/>
      <c r="E62" s="864"/>
      <c r="F62" s="864"/>
      <c r="G62" s="863">
        <f>AV32</f>
        <v>0</v>
      </c>
      <c r="H62" s="863"/>
      <c r="I62" s="863"/>
      <c r="J62" s="492"/>
      <c r="K62" s="256" t="s">
        <v>0</v>
      </c>
      <c r="L62" s="863">
        <f>AC38</f>
        <v>0</v>
      </c>
      <c r="M62" s="863"/>
      <c r="N62" s="863"/>
      <c r="O62" s="492"/>
      <c r="P62" s="256" t="s">
        <v>0</v>
      </c>
      <c r="Q62" s="863">
        <f>Q42</f>
        <v>0</v>
      </c>
      <c r="R62" s="863"/>
      <c r="S62" s="863"/>
      <c r="T62" s="492"/>
      <c r="U62" s="256" t="s">
        <v>0</v>
      </c>
      <c r="V62" s="863">
        <f>AC56</f>
        <v>0</v>
      </c>
      <c r="W62" s="863"/>
      <c r="X62" s="863"/>
      <c r="Y62" s="492"/>
      <c r="Z62" s="256" t="s">
        <v>0</v>
      </c>
      <c r="AA62" s="863">
        <f>SUM(G62,L62,Q62,V62)</f>
        <v>0</v>
      </c>
      <c r="AB62" s="863"/>
      <c r="AC62" s="863"/>
      <c r="AD62" s="492"/>
      <c r="AE62" s="256" t="s">
        <v>0</v>
      </c>
      <c r="AJ62" s="192"/>
      <c r="AK62" s="192"/>
      <c r="AM62" s="193"/>
      <c r="AP62" s="193"/>
      <c r="AQ62" s="193"/>
      <c r="AR62" s="193"/>
      <c r="AS62" s="193"/>
      <c r="AT62" s="193"/>
      <c r="AU62" s="193"/>
      <c r="AV62" s="193"/>
      <c r="AW62" s="193"/>
    </row>
    <row r="63" spans="2:51" ht="33" customHeight="1" x14ac:dyDescent="0.4">
      <c r="B63" s="823" t="s">
        <v>50</v>
      </c>
      <c r="C63" s="824"/>
      <c r="D63" s="824"/>
      <c r="E63" s="824"/>
      <c r="F63" s="825"/>
      <c r="G63" s="861">
        <f>AZ32</f>
        <v>0</v>
      </c>
      <c r="H63" s="861"/>
      <c r="I63" s="861"/>
      <c r="J63" s="862"/>
      <c r="K63" s="259" t="s">
        <v>0</v>
      </c>
      <c r="L63" s="861">
        <f>AG38</f>
        <v>0</v>
      </c>
      <c r="M63" s="861"/>
      <c r="N63" s="861"/>
      <c r="O63" s="862"/>
      <c r="P63" s="259" t="s">
        <v>0</v>
      </c>
      <c r="Q63" s="861">
        <f>U42</f>
        <v>0</v>
      </c>
      <c r="R63" s="861"/>
      <c r="S63" s="861"/>
      <c r="T63" s="862"/>
      <c r="U63" s="259" t="s">
        <v>0</v>
      </c>
      <c r="V63" s="861">
        <f>AG56</f>
        <v>0</v>
      </c>
      <c r="W63" s="861"/>
      <c r="X63" s="861"/>
      <c r="Y63" s="862"/>
      <c r="Z63" s="259" t="s">
        <v>0</v>
      </c>
      <c r="AA63" s="863">
        <f>SUM(G63,L63,Q63,V63)</f>
        <v>0</v>
      </c>
      <c r="AB63" s="863"/>
      <c r="AC63" s="863"/>
      <c r="AD63" s="492"/>
      <c r="AE63" s="259" t="s">
        <v>0</v>
      </c>
      <c r="AJ63" s="192"/>
      <c r="AK63" s="192"/>
      <c r="AM63" s="193"/>
      <c r="AP63" s="193"/>
      <c r="AQ63" s="193"/>
      <c r="AR63" s="193"/>
      <c r="AS63" s="193"/>
      <c r="AT63" s="193"/>
      <c r="AU63" s="193"/>
      <c r="AV63" s="193"/>
      <c r="AW63" s="193"/>
    </row>
    <row r="64" spans="2:51" ht="18.75" customHeight="1" x14ac:dyDescent="0.4">
      <c r="B64" s="187" t="s">
        <v>132</v>
      </c>
      <c r="AJ64" s="192"/>
      <c r="AK64" s="192"/>
      <c r="AM64" s="193"/>
      <c r="AP64" s="193"/>
      <c r="AQ64" s="193"/>
      <c r="AR64" s="193"/>
      <c r="AS64" s="193"/>
      <c r="AT64" s="193"/>
      <c r="AU64" s="193"/>
      <c r="AV64" s="193"/>
      <c r="AW64" s="193"/>
    </row>
    <row r="65" spans="2:49" ht="18.75" customHeight="1" x14ac:dyDescent="0.4">
      <c r="AJ65" s="192"/>
      <c r="AK65" s="192"/>
      <c r="AM65" s="193"/>
      <c r="AP65" s="193"/>
      <c r="AQ65" s="193"/>
      <c r="AR65" s="193"/>
      <c r="AS65" s="193"/>
      <c r="AT65" s="193"/>
      <c r="AU65" s="193"/>
      <c r="AV65" s="193"/>
      <c r="AW65" s="193"/>
    </row>
    <row r="66" spans="2:49" ht="17.25" x14ac:dyDescent="0.4">
      <c r="B66" s="268" t="s">
        <v>66</v>
      </c>
    </row>
    <row r="67" spans="2:49" ht="17.25" x14ac:dyDescent="0.4">
      <c r="B67" s="269" t="s">
        <v>143</v>
      </c>
    </row>
    <row r="68" spans="2:49" ht="17.25" x14ac:dyDescent="0.4">
      <c r="B68" s="269"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0B9B4-D895-4A88-A30D-DB6F63E0F574}">
  <sheetPr>
    <pageSetUpPr fitToPage="1"/>
  </sheetPr>
  <dimension ref="A1:BO68"/>
  <sheetViews>
    <sheetView showGridLines="0" view="pageBreakPreview" topLeftCell="A4" zoomScale="70" zoomScaleNormal="85" zoomScaleSheetLayoutView="70" workbookViewId="0">
      <selection activeCell="BE49" sqref="BE49"/>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A4E9-C839-498F-AA07-1483CA68931B}">
  <sheetPr>
    <pageSetUpPr fitToPage="1"/>
  </sheetPr>
  <dimension ref="A1:BO68"/>
  <sheetViews>
    <sheetView showGridLines="0" view="pageBreakPreview" zoomScale="70" zoomScaleNormal="85" zoomScaleSheetLayoutView="70" workbookViewId="0">
      <selection activeCell="BE49" sqref="BE49"/>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0C9B-54EF-4EFA-A40A-1BC81AAC3A32}">
  <sheetPr>
    <pageSetUpPr fitToPage="1"/>
  </sheetPr>
  <dimension ref="A1:BO68"/>
  <sheetViews>
    <sheetView showGridLines="0" view="pageBreakPreview" zoomScale="70" zoomScaleNormal="85" zoomScaleSheetLayoutView="70" workbookViewId="0">
      <selection activeCell="BE49" sqref="BE49"/>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4FEF-1FB9-4E80-8889-720263185F4B}">
  <sheetPr>
    <pageSetUpPr fitToPage="1"/>
  </sheetPr>
  <dimension ref="A1:BO68"/>
  <sheetViews>
    <sheetView showGridLines="0" view="pageBreakPreview" topLeftCell="A25" zoomScale="70" zoomScaleNormal="85" zoomScaleSheetLayoutView="70" workbookViewId="0">
      <selection activeCell="BE49" sqref="BE49"/>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51FE1-5ED6-43C5-B72F-A0121B287E6B}">
  <sheetPr>
    <pageSetUpPr fitToPage="1"/>
  </sheetPr>
  <dimension ref="A1:BO68"/>
  <sheetViews>
    <sheetView showGridLines="0" view="pageBreakPreview" topLeftCell="A10" zoomScale="70" zoomScaleNormal="85" zoomScaleSheetLayoutView="70" workbookViewId="0">
      <selection activeCell="BE49" sqref="BE49"/>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C72C-3192-4E18-9505-9D095FCD9B60}">
  <sheetPr>
    <pageSetUpPr fitToPage="1"/>
  </sheetPr>
  <dimension ref="A1:BO68"/>
  <sheetViews>
    <sheetView showGridLines="0" view="pageBreakPreview" topLeftCell="A10" zoomScale="70" zoomScaleNormal="85" zoomScaleSheetLayoutView="70" workbookViewId="0">
      <selection activeCell="AO63" sqref="AO63"/>
    </sheetView>
  </sheetViews>
  <sheetFormatPr defaultRowHeight="13.5" x14ac:dyDescent="0.4"/>
  <cols>
    <col min="1" max="1" width="2.875" style="1" customWidth="1"/>
    <col min="2" max="20" width="4.25" style="1" customWidth="1"/>
    <col min="21" max="21" width="4.375" style="1" customWidth="1"/>
    <col min="22" max="47" width="4.25" style="1" customWidth="1"/>
    <col min="48" max="55" width="4.375" style="1" customWidth="1"/>
    <col min="56" max="56" width="7.375" style="1" customWidth="1"/>
    <col min="57" max="57" width="4.375" style="175" customWidth="1"/>
    <col min="58" max="58" width="2" style="175" customWidth="1"/>
    <col min="59" max="67" width="9" style="175"/>
    <col min="68" max="16384" width="9" style="1"/>
  </cols>
  <sheetData>
    <row r="1" spans="1:67" ht="17.25" x14ac:dyDescent="0.4">
      <c r="B1" s="119" t="s">
        <v>141</v>
      </c>
      <c r="C1" s="7"/>
      <c r="D1" s="7"/>
      <c r="E1" s="7"/>
      <c r="F1" s="7"/>
      <c r="BD1" s="64" t="s">
        <v>67</v>
      </c>
    </row>
    <row r="2" spans="1:67" ht="21" x14ac:dyDescent="0.4">
      <c r="A2" s="763" t="s">
        <v>47</v>
      </c>
      <c r="B2" s="763"/>
      <c r="C2" s="763"/>
      <c r="D2" s="763"/>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3"/>
      <c r="AI2" s="763"/>
      <c r="AJ2" s="763"/>
      <c r="AK2" s="763"/>
      <c r="AL2" s="763"/>
      <c r="AM2" s="763"/>
      <c r="AN2" s="763"/>
      <c r="AO2" s="763"/>
      <c r="AP2" s="763"/>
      <c r="AQ2" s="763"/>
      <c r="AR2" s="763"/>
      <c r="AS2" s="763"/>
      <c r="AT2" s="763"/>
      <c r="AU2" s="763"/>
      <c r="AV2" s="763"/>
      <c r="AW2" s="763"/>
      <c r="AX2" s="763"/>
      <c r="AY2" s="763"/>
      <c r="AZ2" s="763"/>
      <c r="BA2" s="763"/>
      <c r="BB2" s="763"/>
      <c r="BC2" s="763"/>
      <c r="BD2" s="763"/>
      <c r="BE2" s="272"/>
      <c r="BF2" s="272"/>
      <c r="BG2" s="272"/>
    </row>
    <row r="3" spans="1:67" ht="19.5" customHeight="1" thickBot="1" x14ac:dyDescent="0.45"/>
    <row r="4" spans="1:67" ht="35.25" customHeight="1" thickBot="1" x14ac:dyDescent="0.45">
      <c r="B4" s="764" t="s">
        <v>43</v>
      </c>
      <c r="C4" s="765"/>
      <c r="D4" s="765"/>
      <c r="E4" s="575"/>
      <c r="F4" s="575"/>
      <c r="G4" s="575"/>
      <c r="H4" s="575"/>
      <c r="I4" s="575"/>
      <c r="J4" s="575"/>
      <c r="K4" s="576"/>
      <c r="M4" s="63" t="s">
        <v>57</v>
      </c>
      <c r="Z4" s="764" t="s">
        <v>42</v>
      </c>
      <c r="AA4" s="765"/>
      <c r="AB4" s="765"/>
      <c r="AC4" s="765"/>
      <c r="AD4" s="575"/>
      <c r="AE4" s="575"/>
      <c r="AF4" s="575"/>
      <c r="AG4" s="575"/>
      <c r="AH4" s="575"/>
      <c r="AI4" s="576"/>
      <c r="AL4" s="768" t="s">
        <v>64</v>
      </c>
      <c r="AM4" s="769"/>
      <c r="AN4" s="769"/>
      <c r="AO4" s="769"/>
      <c r="AP4" s="769"/>
      <c r="AQ4" s="769"/>
      <c r="AR4" s="1107"/>
      <c r="AS4" s="1107"/>
      <c r="AT4" s="5" t="s">
        <v>41</v>
      </c>
      <c r="AU4" s="8"/>
      <c r="AV4" s="8"/>
      <c r="AW4" s="768" t="s">
        <v>112</v>
      </c>
      <c r="AX4" s="769"/>
      <c r="AY4" s="769"/>
      <c r="AZ4" s="769"/>
      <c r="BA4" s="1107"/>
      <c r="BB4" s="1107"/>
      <c r="BC4" s="5" t="s">
        <v>41</v>
      </c>
    </row>
    <row r="5" spans="1:67" ht="17.25" customHeight="1" x14ac:dyDescent="0.4"/>
    <row r="6" spans="1:67" ht="18.75" customHeight="1" x14ac:dyDescent="0.4">
      <c r="B6" s="63" t="s">
        <v>123</v>
      </c>
      <c r="AJ6" s="10"/>
      <c r="AK6" s="10"/>
      <c r="AM6" s="9"/>
      <c r="AP6" s="9"/>
      <c r="AQ6" s="9"/>
      <c r="AR6" s="9"/>
      <c r="AS6" s="9"/>
      <c r="AT6" s="9"/>
      <c r="AU6" s="9"/>
      <c r="AV6" s="9"/>
      <c r="AW6" s="9"/>
    </row>
    <row r="7" spans="1:67" ht="18.75" customHeight="1" x14ac:dyDescent="0.4">
      <c r="B7" s="63" t="s">
        <v>124</v>
      </c>
      <c r="AJ7" s="10"/>
      <c r="AK7" s="10"/>
      <c r="AM7" s="9"/>
      <c r="AP7" s="9"/>
      <c r="AQ7" s="9"/>
      <c r="AR7" s="9"/>
      <c r="AS7" s="9"/>
      <c r="AT7" s="9"/>
      <c r="AU7" s="9"/>
      <c r="AV7" s="9"/>
      <c r="AW7" s="9"/>
    </row>
    <row r="8" spans="1:67" ht="22.5" customHeight="1" x14ac:dyDescent="0.4">
      <c r="B8" s="525" t="s">
        <v>45</v>
      </c>
      <c r="C8" s="526"/>
      <c r="D8" s="526"/>
      <c r="E8" s="526"/>
      <c r="F8" s="526"/>
      <c r="G8" s="526"/>
      <c r="H8" s="526"/>
      <c r="I8" s="526"/>
      <c r="J8" s="526"/>
      <c r="K8" s="526"/>
      <c r="L8" s="526"/>
      <c r="M8" s="526"/>
      <c r="N8" s="526"/>
      <c r="O8" s="526"/>
      <c r="P8" s="526"/>
      <c r="Q8" s="526"/>
      <c r="R8" s="526"/>
      <c r="S8" s="526"/>
      <c r="T8" s="527"/>
      <c r="U8" s="533" t="s">
        <v>59</v>
      </c>
      <c r="V8" s="771"/>
      <c r="W8" s="527"/>
      <c r="X8" s="533" t="s">
        <v>49</v>
      </c>
      <c r="Y8" s="771"/>
      <c r="Z8" s="771"/>
      <c r="AA8" s="772"/>
      <c r="AB8" s="600" t="s">
        <v>56</v>
      </c>
      <c r="AC8" s="600"/>
      <c r="AD8" s="600"/>
      <c r="AE8" s="600"/>
      <c r="AF8" s="600"/>
      <c r="AG8" s="600"/>
      <c r="AH8" s="600"/>
      <c r="AI8" s="600"/>
      <c r="AJ8" s="600"/>
      <c r="AK8" s="600"/>
      <c r="AL8" s="600"/>
      <c r="AM8" s="600"/>
      <c r="AN8" s="600"/>
      <c r="AO8" s="600"/>
      <c r="AP8" s="600"/>
      <c r="AQ8" s="533" t="s">
        <v>44</v>
      </c>
      <c r="AR8" s="772"/>
      <c r="AS8" s="533" t="s">
        <v>60</v>
      </c>
      <c r="AT8" s="771"/>
      <c r="AU8" s="772"/>
      <c r="AV8" s="525" t="s">
        <v>46</v>
      </c>
      <c r="AW8" s="526"/>
      <c r="AX8" s="526"/>
      <c r="AY8" s="526"/>
      <c r="AZ8" s="526"/>
      <c r="BA8" s="526"/>
      <c r="BB8" s="526"/>
      <c r="BC8" s="527"/>
      <c r="BD8" s="108"/>
      <c r="BE8" s="273"/>
      <c r="BF8" s="273"/>
      <c r="BG8" s="273"/>
      <c r="BH8" s="273"/>
      <c r="BI8" s="273"/>
    </row>
    <row r="9" spans="1:67" ht="22.5" customHeight="1" x14ac:dyDescent="0.4">
      <c r="B9" s="537"/>
      <c r="C9" s="538"/>
      <c r="D9" s="538"/>
      <c r="E9" s="538"/>
      <c r="F9" s="538"/>
      <c r="G9" s="770"/>
      <c r="H9" s="770"/>
      <c r="I9" s="770"/>
      <c r="J9" s="770"/>
      <c r="K9" s="770"/>
      <c r="L9" s="770"/>
      <c r="M9" s="770"/>
      <c r="N9" s="770"/>
      <c r="O9" s="770"/>
      <c r="P9" s="770"/>
      <c r="Q9" s="770"/>
      <c r="R9" s="770"/>
      <c r="S9" s="770"/>
      <c r="T9" s="539"/>
      <c r="U9" s="537"/>
      <c r="V9" s="770"/>
      <c r="W9" s="539"/>
      <c r="X9" s="773"/>
      <c r="Y9" s="779"/>
      <c r="Z9" s="779"/>
      <c r="AA9" s="774"/>
      <c r="AB9" s="600" t="s">
        <v>40</v>
      </c>
      <c r="AC9" s="600"/>
      <c r="AD9" s="600"/>
      <c r="AE9" s="600" t="s">
        <v>39</v>
      </c>
      <c r="AF9" s="600"/>
      <c r="AG9" s="600"/>
      <c r="AH9" s="600" t="s">
        <v>38</v>
      </c>
      <c r="AI9" s="600"/>
      <c r="AJ9" s="600"/>
      <c r="AK9" s="600" t="s">
        <v>37</v>
      </c>
      <c r="AL9" s="600"/>
      <c r="AM9" s="600"/>
      <c r="AN9" s="600" t="s">
        <v>36</v>
      </c>
      <c r="AO9" s="600"/>
      <c r="AP9" s="600"/>
      <c r="AQ9" s="773"/>
      <c r="AR9" s="774"/>
      <c r="AS9" s="773"/>
      <c r="AT9" s="777"/>
      <c r="AU9" s="774"/>
      <c r="AV9" s="540"/>
      <c r="AW9" s="541"/>
      <c r="AX9" s="541"/>
      <c r="AY9" s="541"/>
      <c r="AZ9" s="541"/>
      <c r="BA9" s="541"/>
      <c r="BB9" s="541"/>
      <c r="BC9" s="542"/>
      <c r="BD9" s="108"/>
      <c r="BE9" s="273"/>
      <c r="BF9" s="273"/>
      <c r="BG9" s="273"/>
      <c r="BH9" s="273"/>
      <c r="BI9" s="273"/>
    </row>
    <row r="10" spans="1:67" s="2" customFormat="1" ht="22.5" customHeight="1" thickBot="1" x14ac:dyDescent="0.45">
      <c r="B10" s="528"/>
      <c r="C10" s="529"/>
      <c r="D10" s="529"/>
      <c r="E10" s="529"/>
      <c r="F10" s="529"/>
      <c r="G10" s="529"/>
      <c r="H10" s="529"/>
      <c r="I10" s="529"/>
      <c r="J10" s="529"/>
      <c r="K10" s="529"/>
      <c r="L10" s="529"/>
      <c r="M10" s="529"/>
      <c r="N10" s="529"/>
      <c r="O10" s="529"/>
      <c r="P10" s="529"/>
      <c r="Q10" s="529"/>
      <c r="R10" s="529"/>
      <c r="S10" s="529"/>
      <c r="T10" s="530"/>
      <c r="U10" s="528"/>
      <c r="V10" s="529"/>
      <c r="W10" s="530"/>
      <c r="X10" s="775"/>
      <c r="Y10" s="778"/>
      <c r="Z10" s="778"/>
      <c r="AA10" s="776"/>
      <c r="AB10" s="4" t="s">
        <v>35</v>
      </c>
      <c r="AC10" s="3" t="s">
        <v>34</v>
      </c>
      <c r="AD10" s="106" t="s">
        <v>33</v>
      </c>
      <c r="AE10" s="4" t="s">
        <v>35</v>
      </c>
      <c r="AF10" s="3" t="s">
        <v>34</v>
      </c>
      <c r="AG10" s="106" t="s">
        <v>33</v>
      </c>
      <c r="AH10" s="4" t="s">
        <v>35</v>
      </c>
      <c r="AI10" s="3" t="s">
        <v>34</v>
      </c>
      <c r="AJ10" s="106" t="s">
        <v>33</v>
      </c>
      <c r="AK10" s="4" t="s">
        <v>35</v>
      </c>
      <c r="AL10" s="3" t="s">
        <v>34</v>
      </c>
      <c r="AM10" s="106" t="s">
        <v>33</v>
      </c>
      <c r="AN10" s="4" t="s">
        <v>35</v>
      </c>
      <c r="AO10" s="3" t="s">
        <v>34</v>
      </c>
      <c r="AP10" s="106" t="s">
        <v>33</v>
      </c>
      <c r="AQ10" s="775"/>
      <c r="AR10" s="776"/>
      <c r="AS10" s="775"/>
      <c r="AT10" s="778"/>
      <c r="AU10" s="776"/>
      <c r="AV10" s="528" t="s">
        <v>58</v>
      </c>
      <c r="AW10" s="529"/>
      <c r="AX10" s="529"/>
      <c r="AY10" s="530"/>
      <c r="AZ10" s="528" t="s">
        <v>50</v>
      </c>
      <c r="BA10" s="529"/>
      <c r="BB10" s="529"/>
      <c r="BC10" s="530"/>
      <c r="BD10" s="108"/>
      <c r="BE10" s="273"/>
      <c r="BF10" s="273"/>
      <c r="BG10" s="273"/>
      <c r="BH10" s="273"/>
      <c r="BI10" s="273"/>
      <c r="BJ10" s="271"/>
      <c r="BK10" s="271"/>
      <c r="BL10" s="271"/>
      <c r="BM10" s="271"/>
      <c r="BN10" s="271"/>
      <c r="BO10" s="271"/>
    </row>
    <row r="11" spans="1:67" ht="24.75" customHeight="1" thickTop="1" x14ac:dyDescent="0.4">
      <c r="B11" s="534" t="s">
        <v>31</v>
      </c>
      <c r="C11" s="535"/>
      <c r="D11" s="535"/>
      <c r="E11" s="535"/>
      <c r="F11" s="536"/>
      <c r="G11" s="740" t="s">
        <v>30</v>
      </c>
      <c r="H11" s="741"/>
      <c r="I11" s="741"/>
      <c r="J11" s="741"/>
      <c r="K11" s="741"/>
      <c r="L11" s="741"/>
      <c r="M11" s="741"/>
      <c r="N11" s="744" t="s">
        <v>29</v>
      </c>
      <c r="O11" s="745"/>
      <c r="P11" s="745"/>
      <c r="Q11" s="745"/>
      <c r="R11" s="745"/>
      <c r="S11" s="745"/>
      <c r="T11" s="746"/>
      <c r="U11" s="588">
        <v>5000</v>
      </c>
      <c r="V11" s="589"/>
      <c r="W11" s="23" t="s">
        <v>53</v>
      </c>
      <c r="X11" s="753">
        <v>280</v>
      </c>
      <c r="Y11" s="754"/>
      <c r="Z11" s="755" t="s">
        <v>62</v>
      </c>
      <c r="AA11" s="756"/>
      <c r="AB11" s="34"/>
      <c r="AC11" s="35"/>
      <c r="AD11" s="36"/>
      <c r="AE11" s="34"/>
      <c r="AF11" s="35"/>
      <c r="AG11" s="36"/>
      <c r="AH11" s="34"/>
      <c r="AI11" s="35"/>
      <c r="AJ11" s="36"/>
      <c r="AK11" s="34"/>
      <c r="AL11" s="35"/>
      <c r="AM11" s="36"/>
      <c r="AN11" s="34"/>
      <c r="AO11" s="35"/>
      <c r="AP11" s="85"/>
      <c r="AQ11" s="590">
        <f>SUM(AB11:AP11)</f>
        <v>0</v>
      </c>
      <c r="AR11" s="591"/>
      <c r="AS11" s="16"/>
      <c r="AT11" s="17"/>
      <c r="AU11" s="18"/>
      <c r="AV11" s="1069"/>
      <c r="AW11" s="1070"/>
      <c r="AX11" s="1070"/>
      <c r="AY11" s="1106" t="s">
        <v>0</v>
      </c>
      <c r="AZ11" s="1047">
        <f>X11*AS17/100</f>
        <v>0</v>
      </c>
      <c r="BA11" s="1048"/>
      <c r="BB11" s="1048"/>
      <c r="BC11" s="749" t="s">
        <v>0</v>
      </c>
      <c r="BD11" s="98"/>
      <c r="BE11" s="271"/>
      <c r="BF11" s="271"/>
      <c r="BG11" s="271"/>
      <c r="BH11" s="271"/>
      <c r="BI11" s="271"/>
    </row>
    <row r="12" spans="1:67" ht="24.75" customHeight="1" x14ac:dyDescent="0.4">
      <c r="B12" s="537"/>
      <c r="C12" s="538"/>
      <c r="D12" s="538"/>
      <c r="E12" s="538"/>
      <c r="F12" s="539"/>
      <c r="G12" s="742"/>
      <c r="H12" s="743"/>
      <c r="I12" s="743"/>
      <c r="J12" s="743"/>
      <c r="K12" s="743"/>
      <c r="L12" s="743"/>
      <c r="M12" s="743"/>
      <c r="N12" s="583" t="s">
        <v>28</v>
      </c>
      <c r="O12" s="584"/>
      <c r="P12" s="584"/>
      <c r="Q12" s="584"/>
      <c r="R12" s="584"/>
      <c r="S12" s="584"/>
      <c r="T12" s="585"/>
      <c r="U12" s="586">
        <v>2000</v>
      </c>
      <c r="V12" s="587"/>
      <c r="W12" s="24" t="s">
        <v>53</v>
      </c>
      <c r="X12" s="712"/>
      <c r="Y12" s="713"/>
      <c r="Z12" s="757"/>
      <c r="AA12" s="758"/>
      <c r="AB12" s="34"/>
      <c r="AC12" s="35"/>
      <c r="AD12" s="36"/>
      <c r="AE12" s="34"/>
      <c r="AF12" s="35"/>
      <c r="AG12" s="36"/>
      <c r="AH12" s="34"/>
      <c r="AI12" s="35"/>
      <c r="AJ12" s="36"/>
      <c r="AK12" s="34"/>
      <c r="AL12" s="35"/>
      <c r="AM12" s="36"/>
      <c r="AN12" s="34"/>
      <c r="AO12" s="35"/>
      <c r="AP12" s="86"/>
      <c r="AQ12" s="577">
        <f t="shared" ref="AQ12:AQ31" si="0">SUM(AB12:AP12)</f>
        <v>0</v>
      </c>
      <c r="AR12" s="578"/>
      <c r="AS12" s="19"/>
      <c r="AT12" s="20"/>
      <c r="AU12" s="21"/>
      <c r="AV12" s="844"/>
      <c r="AW12" s="845"/>
      <c r="AX12" s="845"/>
      <c r="AY12" s="691"/>
      <c r="AZ12" s="890"/>
      <c r="BA12" s="891"/>
      <c r="BB12" s="891"/>
      <c r="BC12" s="719"/>
      <c r="BD12" s="98"/>
      <c r="BE12" s="271"/>
      <c r="BF12" s="271"/>
      <c r="BG12" s="271"/>
      <c r="BH12" s="271"/>
      <c r="BI12" s="271"/>
    </row>
    <row r="13" spans="1:67" ht="24.75" customHeight="1" x14ac:dyDescent="0.4">
      <c r="B13" s="537"/>
      <c r="C13" s="538"/>
      <c r="D13" s="538"/>
      <c r="E13" s="538"/>
      <c r="F13" s="539"/>
      <c r="G13" s="742"/>
      <c r="H13" s="743"/>
      <c r="I13" s="743"/>
      <c r="J13" s="743"/>
      <c r="K13" s="743"/>
      <c r="L13" s="743"/>
      <c r="M13" s="743"/>
      <c r="N13" s="583" t="s">
        <v>27</v>
      </c>
      <c r="O13" s="584"/>
      <c r="P13" s="584"/>
      <c r="Q13" s="584"/>
      <c r="R13" s="584"/>
      <c r="S13" s="584"/>
      <c r="T13" s="585"/>
      <c r="U13" s="586">
        <v>2000</v>
      </c>
      <c r="V13" s="587"/>
      <c r="W13" s="24" t="s">
        <v>53</v>
      </c>
      <c r="X13" s="712"/>
      <c r="Y13" s="713"/>
      <c r="Z13" s="757"/>
      <c r="AA13" s="758"/>
      <c r="AB13" s="34"/>
      <c r="AC13" s="35"/>
      <c r="AD13" s="36"/>
      <c r="AE13" s="34"/>
      <c r="AF13" s="35"/>
      <c r="AG13" s="36"/>
      <c r="AH13" s="34"/>
      <c r="AI13" s="35"/>
      <c r="AJ13" s="36"/>
      <c r="AK13" s="34"/>
      <c r="AL13" s="35"/>
      <c r="AM13" s="36"/>
      <c r="AN13" s="34"/>
      <c r="AO13" s="35"/>
      <c r="AP13" s="86"/>
      <c r="AQ13" s="577">
        <f t="shared" si="0"/>
        <v>0</v>
      </c>
      <c r="AR13" s="578"/>
      <c r="AS13" s="700">
        <f>U11*AQ11+U12*AQ12+U13*AQ13+U14*AQ14+U15*AQ15+U16*AQ16+U17*AQ17+U18*AQ18+1600*AQ23</f>
        <v>0</v>
      </c>
      <c r="AT13" s="701"/>
      <c r="AU13" s="691" t="s">
        <v>51</v>
      </c>
      <c r="AV13" s="844"/>
      <c r="AW13" s="845"/>
      <c r="AX13" s="845"/>
      <c r="AY13" s="691"/>
      <c r="AZ13" s="890"/>
      <c r="BA13" s="891"/>
      <c r="BB13" s="891"/>
      <c r="BC13" s="719"/>
      <c r="BD13" s="98"/>
      <c r="BE13" s="271"/>
      <c r="BF13" s="271"/>
      <c r="BG13" s="271"/>
      <c r="BH13" s="271"/>
      <c r="BI13" s="271"/>
    </row>
    <row r="14" spans="1:67" ht="24.75" customHeight="1" x14ac:dyDescent="0.4">
      <c r="B14" s="537"/>
      <c r="C14" s="538"/>
      <c r="D14" s="538"/>
      <c r="E14" s="538"/>
      <c r="F14" s="539"/>
      <c r="G14" s="742"/>
      <c r="H14" s="743"/>
      <c r="I14" s="743"/>
      <c r="J14" s="743"/>
      <c r="K14" s="743"/>
      <c r="L14" s="743"/>
      <c r="M14" s="743"/>
      <c r="N14" s="583" t="s">
        <v>26</v>
      </c>
      <c r="O14" s="584"/>
      <c r="P14" s="584"/>
      <c r="Q14" s="584"/>
      <c r="R14" s="584"/>
      <c r="S14" s="584"/>
      <c r="T14" s="585"/>
      <c r="U14" s="586">
        <v>2000</v>
      </c>
      <c r="V14" s="587"/>
      <c r="W14" s="24" t="s">
        <v>53</v>
      </c>
      <c r="X14" s="712"/>
      <c r="Y14" s="713"/>
      <c r="Z14" s="757"/>
      <c r="AA14" s="758"/>
      <c r="AB14" s="34"/>
      <c r="AC14" s="35"/>
      <c r="AD14" s="36"/>
      <c r="AE14" s="34"/>
      <c r="AF14" s="35"/>
      <c r="AG14" s="36"/>
      <c r="AH14" s="34"/>
      <c r="AI14" s="35"/>
      <c r="AJ14" s="36"/>
      <c r="AK14" s="34"/>
      <c r="AL14" s="35"/>
      <c r="AM14" s="36"/>
      <c r="AN14" s="34"/>
      <c r="AO14" s="35"/>
      <c r="AP14" s="86"/>
      <c r="AQ14" s="577">
        <f t="shared" si="0"/>
        <v>0</v>
      </c>
      <c r="AR14" s="578"/>
      <c r="AS14" s="700"/>
      <c r="AT14" s="701"/>
      <c r="AU14" s="691"/>
      <c r="AV14" s="844"/>
      <c r="AW14" s="845"/>
      <c r="AX14" s="845"/>
      <c r="AY14" s="691"/>
      <c r="AZ14" s="890"/>
      <c r="BA14" s="891"/>
      <c r="BB14" s="891"/>
      <c r="BC14" s="719"/>
      <c r="BD14" s="98"/>
      <c r="BE14" s="271"/>
      <c r="BF14" s="271"/>
      <c r="BG14" s="271"/>
      <c r="BH14" s="271"/>
      <c r="BI14" s="271"/>
    </row>
    <row r="15" spans="1:67" ht="24.75" customHeight="1" x14ac:dyDescent="0.4">
      <c r="B15" s="537"/>
      <c r="C15" s="538"/>
      <c r="D15" s="538"/>
      <c r="E15" s="538"/>
      <c r="F15" s="539"/>
      <c r="G15" s="742"/>
      <c r="H15" s="743"/>
      <c r="I15" s="743"/>
      <c r="J15" s="743"/>
      <c r="K15" s="743"/>
      <c r="L15" s="743"/>
      <c r="M15" s="743"/>
      <c r="N15" s="583" t="s">
        <v>25</v>
      </c>
      <c r="O15" s="584"/>
      <c r="P15" s="584"/>
      <c r="Q15" s="584"/>
      <c r="R15" s="584"/>
      <c r="S15" s="584"/>
      <c r="T15" s="585"/>
      <c r="U15" s="586">
        <v>5000</v>
      </c>
      <c r="V15" s="587"/>
      <c r="W15" s="24" t="s">
        <v>53</v>
      </c>
      <c r="X15" s="712"/>
      <c r="Y15" s="713"/>
      <c r="Z15" s="757"/>
      <c r="AA15" s="758"/>
      <c r="AB15" s="34"/>
      <c r="AC15" s="35"/>
      <c r="AD15" s="36"/>
      <c r="AE15" s="34"/>
      <c r="AF15" s="35"/>
      <c r="AG15" s="36"/>
      <c r="AH15" s="34"/>
      <c r="AI15" s="35"/>
      <c r="AJ15" s="36"/>
      <c r="AK15" s="34"/>
      <c r="AL15" s="35"/>
      <c r="AM15" s="36"/>
      <c r="AN15" s="34"/>
      <c r="AO15" s="35"/>
      <c r="AP15" s="86"/>
      <c r="AQ15" s="577">
        <f t="shared" si="0"/>
        <v>0</v>
      </c>
      <c r="AR15" s="578"/>
      <c r="AS15" s="721" t="s">
        <v>52</v>
      </c>
      <c r="AT15" s="722"/>
      <c r="AU15" s="696"/>
      <c r="AV15" s="844"/>
      <c r="AW15" s="845"/>
      <c r="AX15" s="845"/>
      <c r="AY15" s="691"/>
      <c r="AZ15" s="890"/>
      <c r="BA15" s="891"/>
      <c r="BB15" s="891"/>
      <c r="BC15" s="719"/>
      <c r="BD15" s="98"/>
      <c r="BE15" s="271"/>
      <c r="BF15" s="271"/>
      <c r="BG15" s="271"/>
      <c r="BH15" s="271"/>
      <c r="BI15" s="271"/>
    </row>
    <row r="16" spans="1:67" ht="24.75" customHeight="1" x14ac:dyDescent="0.4">
      <c r="B16" s="537"/>
      <c r="C16" s="538"/>
      <c r="D16" s="538"/>
      <c r="E16" s="538"/>
      <c r="F16" s="539"/>
      <c r="G16" s="742"/>
      <c r="H16" s="743"/>
      <c r="I16" s="743"/>
      <c r="J16" s="743"/>
      <c r="K16" s="743"/>
      <c r="L16" s="743"/>
      <c r="M16" s="743"/>
      <c r="N16" s="583" t="s">
        <v>68</v>
      </c>
      <c r="O16" s="584"/>
      <c r="P16" s="584"/>
      <c r="Q16" s="584"/>
      <c r="R16" s="584"/>
      <c r="S16" s="584"/>
      <c r="T16" s="585"/>
      <c r="U16" s="586">
        <v>10000</v>
      </c>
      <c r="V16" s="587"/>
      <c r="W16" s="24" t="s">
        <v>53</v>
      </c>
      <c r="X16" s="712"/>
      <c r="Y16" s="713"/>
      <c r="Z16" s="757"/>
      <c r="AA16" s="758"/>
      <c r="AB16" s="34"/>
      <c r="AC16" s="35"/>
      <c r="AD16" s="36"/>
      <c r="AE16" s="34"/>
      <c r="AF16" s="35"/>
      <c r="AG16" s="36"/>
      <c r="AH16" s="34"/>
      <c r="AI16" s="35"/>
      <c r="AJ16" s="36"/>
      <c r="AK16" s="34"/>
      <c r="AL16" s="35"/>
      <c r="AM16" s="36"/>
      <c r="AN16" s="34"/>
      <c r="AO16" s="35"/>
      <c r="AP16" s="86"/>
      <c r="AQ16" s="577">
        <f>SUM(AB16:AP16)</f>
        <v>0</v>
      </c>
      <c r="AR16" s="578"/>
      <c r="AS16" s="111"/>
      <c r="AT16" s="112"/>
      <c r="AU16" s="113"/>
      <c r="AV16" s="844"/>
      <c r="AW16" s="845"/>
      <c r="AX16" s="845"/>
      <c r="AY16" s="691"/>
      <c r="AZ16" s="890"/>
      <c r="BA16" s="891"/>
      <c r="BB16" s="891"/>
      <c r="BC16" s="719"/>
      <c r="BD16" s="98"/>
      <c r="BE16" s="271"/>
      <c r="BF16" s="271"/>
      <c r="BG16" s="271"/>
      <c r="BH16" s="271"/>
      <c r="BI16" s="271"/>
    </row>
    <row r="17" spans="2:61" ht="24.75" customHeight="1" x14ac:dyDescent="0.4">
      <c r="B17" s="537"/>
      <c r="C17" s="538"/>
      <c r="D17" s="538"/>
      <c r="E17" s="538"/>
      <c r="F17" s="539"/>
      <c r="G17" s="742"/>
      <c r="H17" s="743"/>
      <c r="I17" s="743"/>
      <c r="J17" s="743"/>
      <c r="K17" s="743"/>
      <c r="L17" s="743"/>
      <c r="M17" s="743"/>
      <c r="N17" s="583" t="s">
        <v>24</v>
      </c>
      <c r="O17" s="584"/>
      <c r="P17" s="584"/>
      <c r="Q17" s="584"/>
      <c r="R17" s="584"/>
      <c r="S17" s="584"/>
      <c r="T17" s="585"/>
      <c r="U17" s="586">
        <v>10000</v>
      </c>
      <c r="V17" s="587"/>
      <c r="W17" s="24" t="s">
        <v>53</v>
      </c>
      <c r="X17" s="712"/>
      <c r="Y17" s="713"/>
      <c r="Z17" s="757"/>
      <c r="AA17" s="758"/>
      <c r="AB17" s="37"/>
      <c r="AC17" s="38"/>
      <c r="AD17" s="39"/>
      <c r="AE17" s="37"/>
      <c r="AF17" s="38"/>
      <c r="AG17" s="39"/>
      <c r="AH17" s="37"/>
      <c r="AI17" s="38"/>
      <c r="AJ17" s="39"/>
      <c r="AK17" s="37"/>
      <c r="AL17" s="38"/>
      <c r="AM17" s="39"/>
      <c r="AN17" s="37"/>
      <c r="AO17" s="38"/>
      <c r="AP17" s="87"/>
      <c r="AQ17" s="577">
        <f t="shared" si="0"/>
        <v>0</v>
      </c>
      <c r="AR17" s="578"/>
      <c r="AS17" s="1049">
        <f>IF(AS13-AR4*1000&lt;0,0,AS13-AR4*500)</f>
        <v>0</v>
      </c>
      <c r="AT17" s="1050"/>
      <c r="AU17" s="761" t="s">
        <v>51</v>
      </c>
      <c r="AV17" s="844"/>
      <c r="AW17" s="845"/>
      <c r="AX17" s="845"/>
      <c r="AY17" s="691"/>
      <c r="AZ17" s="890"/>
      <c r="BA17" s="891"/>
      <c r="BB17" s="891"/>
      <c r="BC17" s="719"/>
      <c r="BD17" s="98"/>
      <c r="BE17" s="271"/>
      <c r="BF17" s="271"/>
      <c r="BG17" s="271"/>
      <c r="BH17" s="271"/>
      <c r="BI17" s="271"/>
    </row>
    <row r="18" spans="2:61" ht="24.75" customHeight="1" x14ac:dyDescent="0.4">
      <c r="B18" s="537"/>
      <c r="C18" s="538"/>
      <c r="D18" s="538"/>
      <c r="E18" s="538"/>
      <c r="F18" s="539"/>
      <c r="G18" s="638"/>
      <c r="H18" s="639"/>
      <c r="I18" s="639"/>
      <c r="J18" s="639"/>
      <c r="K18" s="639"/>
      <c r="L18" s="639"/>
      <c r="M18" s="639"/>
      <c r="N18" s="592" t="s">
        <v>23</v>
      </c>
      <c r="O18" s="593"/>
      <c r="P18" s="593"/>
      <c r="Q18" s="593"/>
      <c r="R18" s="593"/>
      <c r="S18" s="593"/>
      <c r="T18" s="594"/>
      <c r="U18" s="595">
        <v>5000</v>
      </c>
      <c r="V18" s="596"/>
      <c r="W18" s="24" t="s">
        <v>53</v>
      </c>
      <c r="X18" s="714"/>
      <c r="Y18" s="715"/>
      <c r="Z18" s="759"/>
      <c r="AA18" s="760"/>
      <c r="AB18" s="40"/>
      <c r="AC18" s="41"/>
      <c r="AD18" s="42"/>
      <c r="AE18" s="40"/>
      <c r="AF18" s="41"/>
      <c r="AG18" s="43"/>
      <c r="AH18" s="40"/>
      <c r="AI18" s="41"/>
      <c r="AJ18" s="43"/>
      <c r="AK18" s="40"/>
      <c r="AL18" s="41"/>
      <c r="AM18" s="43"/>
      <c r="AN18" s="40"/>
      <c r="AO18" s="41"/>
      <c r="AP18" s="88"/>
      <c r="AQ18" s="723">
        <f t="shared" si="0"/>
        <v>0</v>
      </c>
      <c r="AR18" s="724"/>
      <c r="AS18" s="702"/>
      <c r="AT18" s="703"/>
      <c r="AU18" s="762"/>
      <c r="AV18" s="846"/>
      <c r="AW18" s="847"/>
      <c r="AX18" s="847"/>
      <c r="AY18" s="1105"/>
      <c r="AZ18" s="892"/>
      <c r="BA18" s="893"/>
      <c r="BB18" s="893"/>
      <c r="BC18" s="720"/>
      <c r="BD18" s="98"/>
      <c r="BE18" s="271"/>
      <c r="BF18" s="271"/>
      <c r="BG18" s="271"/>
      <c r="BH18" s="271"/>
      <c r="BI18" s="271"/>
    </row>
    <row r="19" spans="2:61" ht="24.75" customHeight="1" x14ac:dyDescent="0.4">
      <c r="B19" s="537"/>
      <c r="C19" s="538"/>
      <c r="D19" s="538"/>
      <c r="E19" s="538"/>
      <c r="F19" s="539"/>
      <c r="G19" s="636" t="s">
        <v>22</v>
      </c>
      <c r="H19" s="637"/>
      <c r="I19" s="637"/>
      <c r="J19" s="637"/>
      <c r="K19" s="637"/>
      <c r="L19" s="637"/>
      <c r="M19" s="637"/>
      <c r="N19" s="640" t="s">
        <v>21</v>
      </c>
      <c r="O19" s="641"/>
      <c r="P19" s="641"/>
      <c r="Q19" s="641"/>
      <c r="R19" s="641"/>
      <c r="S19" s="641"/>
      <c r="T19" s="642"/>
      <c r="U19" s="643">
        <v>2000</v>
      </c>
      <c r="V19" s="644"/>
      <c r="W19" s="25" t="s">
        <v>53</v>
      </c>
      <c r="X19" s="710">
        <v>252.5</v>
      </c>
      <c r="Y19" s="711"/>
      <c r="Z19" s="704" t="s">
        <v>63</v>
      </c>
      <c r="AA19" s="705"/>
      <c r="AB19" s="44"/>
      <c r="AC19" s="45"/>
      <c r="AD19" s="46"/>
      <c r="AE19" s="44"/>
      <c r="AF19" s="45"/>
      <c r="AG19" s="46"/>
      <c r="AH19" s="44"/>
      <c r="AI19" s="45"/>
      <c r="AJ19" s="46"/>
      <c r="AK19" s="44"/>
      <c r="AL19" s="45"/>
      <c r="AM19" s="46"/>
      <c r="AN19" s="44"/>
      <c r="AO19" s="45"/>
      <c r="AP19" s="89"/>
      <c r="AQ19" s="645">
        <f t="shared" si="0"/>
        <v>0</v>
      </c>
      <c r="AR19" s="646"/>
      <c r="AS19" s="698">
        <f>U19*AQ19+U20*AQ20+U21*AQ21+U22*AQ22+400*AQ23</f>
        <v>0</v>
      </c>
      <c r="AT19" s="699"/>
      <c r="AU19" s="690" t="s">
        <v>51</v>
      </c>
      <c r="AV19" s="842"/>
      <c r="AW19" s="843"/>
      <c r="AX19" s="843"/>
      <c r="AY19" s="690" t="s">
        <v>0</v>
      </c>
      <c r="AZ19" s="882">
        <f>X19*AS22/100</f>
        <v>0</v>
      </c>
      <c r="BA19" s="883"/>
      <c r="BB19" s="883"/>
      <c r="BC19" s="658" t="s">
        <v>0</v>
      </c>
      <c r="BD19" s="98"/>
      <c r="BE19" s="271"/>
      <c r="BF19" s="271"/>
      <c r="BG19" s="271"/>
      <c r="BH19" s="271"/>
      <c r="BI19" s="271"/>
    </row>
    <row r="20" spans="2:61" ht="24.75" customHeight="1" x14ac:dyDescent="0.4">
      <c r="B20" s="537"/>
      <c r="C20" s="538"/>
      <c r="D20" s="538"/>
      <c r="E20" s="538"/>
      <c r="F20" s="539"/>
      <c r="G20" s="742"/>
      <c r="H20" s="743"/>
      <c r="I20" s="743"/>
      <c r="J20" s="743"/>
      <c r="K20" s="743"/>
      <c r="L20" s="743"/>
      <c r="M20" s="743"/>
      <c r="N20" s="583" t="s">
        <v>20</v>
      </c>
      <c r="O20" s="584"/>
      <c r="P20" s="584"/>
      <c r="Q20" s="584"/>
      <c r="R20" s="584"/>
      <c r="S20" s="584"/>
      <c r="T20" s="585"/>
      <c r="U20" s="586">
        <v>2000</v>
      </c>
      <c r="V20" s="587"/>
      <c r="W20" s="24" t="s">
        <v>53</v>
      </c>
      <c r="X20" s="712"/>
      <c r="Y20" s="713"/>
      <c r="Z20" s="706"/>
      <c r="AA20" s="707"/>
      <c r="AB20" s="34"/>
      <c r="AC20" s="35"/>
      <c r="AD20" s="99"/>
      <c r="AE20" s="34"/>
      <c r="AF20" s="35"/>
      <c r="AG20" s="36"/>
      <c r="AH20" s="34"/>
      <c r="AI20" s="35"/>
      <c r="AJ20" s="36"/>
      <c r="AK20" s="34"/>
      <c r="AL20" s="35"/>
      <c r="AM20" s="36"/>
      <c r="AN20" s="34"/>
      <c r="AO20" s="35"/>
      <c r="AP20" s="86"/>
      <c r="AQ20" s="577">
        <f t="shared" si="0"/>
        <v>0</v>
      </c>
      <c r="AR20" s="578"/>
      <c r="AS20" s="700"/>
      <c r="AT20" s="701"/>
      <c r="AU20" s="691"/>
      <c r="AV20" s="844"/>
      <c r="AW20" s="845"/>
      <c r="AX20" s="845"/>
      <c r="AY20" s="691"/>
      <c r="AZ20" s="890"/>
      <c r="BA20" s="891"/>
      <c r="BB20" s="891"/>
      <c r="BC20" s="719"/>
      <c r="BD20" s="98"/>
      <c r="BE20" s="271"/>
      <c r="BF20" s="271"/>
      <c r="BG20" s="271"/>
      <c r="BH20" s="271"/>
      <c r="BI20" s="271"/>
    </row>
    <row r="21" spans="2:61" ht="24.75" customHeight="1" x14ac:dyDescent="0.4">
      <c r="B21" s="537"/>
      <c r="C21" s="538"/>
      <c r="D21" s="538"/>
      <c r="E21" s="538"/>
      <c r="F21" s="539"/>
      <c r="G21" s="742"/>
      <c r="H21" s="743"/>
      <c r="I21" s="743"/>
      <c r="J21" s="743"/>
      <c r="K21" s="743"/>
      <c r="L21" s="743"/>
      <c r="M21" s="743"/>
      <c r="N21" s="583" t="s">
        <v>19</v>
      </c>
      <c r="O21" s="584"/>
      <c r="P21" s="584"/>
      <c r="Q21" s="584"/>
      <c r="R21" s="584"/>
      <c r="S21" s="584"/>
      <c r="T21" s="585"/>
      <c r="U21" s="586">
        <v>2000</v>
      </c>
      <c r="V21" s="587"/>
      <c r="W21" s="24" t="s">
        <v>53</v>
      </c>
      <c r="X21" s="712"/>
      <c r="Y21" s="713"/>
      <c r="Z21" s="706"/>
      <c r="AA21" s="707"/>
      <c r="AB21" s="34"/>
      <c r="AC21" s="35"/>
      <c r="AD21" s="36"/>
      <c r="AE21" s="34"/>
      <c r="AF21" s="35"/>
      <c r="AG21" s="36"/>
      <c r="AH21" s="34"/>
      <c r="AI21" s="35"/>
      <c r="AJ21" s="36"/>
      <c r="AK21" s="34"/>
      <c r="AL21" s="35"/>
      <c r="AM21" s="36"/>
      <c r="AN21" s="34"/>
      <c r="AO21" s="35"/>
      <c r="AP21" s="86"/>
      <c r="AQ21" s="577">
        <f t="shared" si="0"/>
        <v>0</v>
      </c>
      <c r="AR21" s="578"/>
      <c r="AS21" s="721" t="s">
        <v>52</v>
      </c>
      <c r="AT21" s="722"/>
      <c r="AU21" s="696"/>
      <c r="AV21" s="844"/>
      <c r="AW21" s="845"/>
      <c r="AX21" s="845"/>
      <c r="AY21" s="691"/>
      <c r="AZ21" s="890"/>
      <c r="BA21" s="891"/>
      <c r="BB21" s="891"/>
      <c r="BC21" s="719"/>
      <c r="BD21" s="98"/>
      <c r="BE21" s="271"/>
      <c r="BF21" s="271"/>
      <c r="BG21" s="271"/>
      <c r="BH21" s="271"/>
      <c r="BI21" s="271"/>
    </row>
    <row r="22" spans="2:61" ht="24.75" customHeight="1" x14ac:dyDescent="0.4">
      <c r="B22" s="537"/>
      <c r="C22" s="538"/>
      <c r="D22" s="538"/>
      <c r="E22" s="538"/>
      <c r="F22" s="539"/>
      <c r="G22" s="638"/>
      <c r="H22" s="639"/>
      <c r="I22" s="639"/>
      <c r="J22" s="639"/>
      <c r="K22" s="639"/>
      <c r="L22" s="639"/>
      <c r="M22" s="639"/>
      <c r="N22" s="592" t="s">
        <v>18</v>
      </c>
      <c r="O22" s="593"/>
      <c r="P22" s="593"/>
      <c r="Q22" s="593"/>
      <c r="R22" s="593"/>
      <c r="S22" s="593"/>
      <c r="T22" s="594"/>
      <c r="U22" s="595">
        <v>2000</v>
      </c>
      <c r="V22" s="596"/>
      <c r="W22" s="24" t="s">
        <v>53</v>
      </c>
      <c r="X22" s="714"/>
      <c r="Y22" s="715"/>
      <c r="Z22" s="708"/>
      <c r="AA22" s="709"/>
      <c r="AB22" s="40"/>
      <c r="AC22" s="41"/>
      <c r="AD22" s="43"/>
      <c r="AE22" s="40"/>
      <c r="AF22" s="41"/>
      <c r="AG22" s="43"/>
      <c r="AH22" s="40"/>
      <c r="AI22" s="41"/>
      <c r="AJ22" s="43"/>
      <c r="AK22" s="40"/>
      <c r="AL22" s="41"/>
      <c r="AM22" s="43"/>
      <c r="AN22" s="40"/>
      <c r="AO22" s="41"/>
      <c r="AP22" s="88"/>
      <c r="AQ22" s="723">
        <f t="shared" si="0"/>
        <v>0</v>
      </c>
      <c r="AR22" s="724"/>
      <c r="AS22" s="702">
        <f>IF(AS19-AR4*1200&lt;0,0,AS19-AR4*600)</f>
        <v>0</v>
      </c>
      <c r="AT22" s="703"/>
      <c r="AU22" s="114" t="s">
        <v>51</v>
      </c>
      <c r="AV22" s="846"/>
      <c r="AW22" s="847"/>
      <c r="AX22" s="847"/>
      <c r="AY22" s="1105"/>
      <c r="AZ22" s="892"/>
      <c r="BA22" s="893"/>
      <c r="BB22" s="893"/>
      <c r="BC22" s="720"/>
      <c r="BD22" s="98"/>
      <c r="BE22" s="271"/>
      <c r="BF22" s="271"/>
      <c r="BG22" s="271"/>
      <c r="BH22" s="271"/>
      <c r="BI22" s="271"/>
    </row>
    <row r="23" spans="2:61" ht="33" customHeight="1" thickBot="1" x14ac:dyDescent="0.45">
      <c r="B23" s="558"/>
      <c r="C23" s="559"/>
      <c r="D23" s="559"/>
      <c r="E23" s="559"/>
      <c r="F23" s="560"/>
      <c r="G23" s="727" t="s">
        <v>17</v>
      </c>
      <c r="H23" s="728"/>
      <c r="I23" s="728"/>
      <c r="J23" s="728"/>
      <c r="K23" s="728"/>
      <c r="L23" s="728"/>
      <c r="M23" s="728"/>
      <c r="N23" s="727" t="s">
        <v>16</v>
      </c>
      <c r="O23" s="728"/>
      <c r="P23" s="728"/>
      <c r="Q23" s="728"/>
      <c r="R23" s="728"/>
      <c r="S23" s="728"/>
      <c r="T23" s="729"/>
      <c r="U23" s="730" t="s">
        <v>54</v>
      </c>
      <c r="V23" s="731"/>
      <c r="W23" s="26" t="s">
        <v>55</v>
      </c>
      <c r="X23" s="737" t="s">
        <v>144</v>
      </c>
      <c r="Y23" s="738"/>
      <c r="Z23" s="738"/>
      <c r="AA23" s="739"/>
      <c r="AB23" s="47"/>
      <c r="AC23" s="48"/>
      <c r="AD23" s="49"/>
      <c r="AE23" s="47"/>
      <c r="AF23" s="48"/>
      <c r="AG23" s="49"/>
      <c r="AH23" s="47"/>
      <c r="AI23" s="48"/>
      <c r="AJ23" s="49"/>
      <c r="AK23" s="47"/>
      <c r="AL23" s="48"/>
      <c r="AM23" s="49"/>
      <c r="AN23" s="47"/>
      <c r="AO23" s="48"/>
      <c r="AP23" s="90"/>
      <c r="AQ23" s="732">
        <f t="shared" si="0"/>
        <v>0</v>
      </c>
      <c r="AR23" s="733"/>
      <c r="AS23" s="734" t="s">
        <v>61</v>
      </c>
      <c r="AT23" s="735"/>
      <c r="AU23" s="736"/>
      <c r="AV23" s="65"/>
      <c r="AW23" s="66"/>
      <c r="AX23" s="66"/>
      <c r="AY23" s="110" t="s">
        <v>0</v>
      </c>
      <c r="AZ23" s="716" t="s">
        <v>61</v>
      </c>
      <c r="BA23" s="717"/>
      <c r="BB23" s="717"/>
      <c r="BC23" s="718"/>
      <c r="BD23" s="98"/>
      <c r="BE23" s="271"/>
      <c r="BF23" s="271"/>
      <c r="BG23" s="271"/>
      <c r="BH23" s="271"/>
      <c r="BI23" s="271"/>
    </row>
    <row r="24" spans="2:61" ht="24.75" customHeight="1" x14ac:dyDescent="0.4">
      <c r="B24" s="631" t="s">
        <v>15</v>
      </c>
      <c r="C24" s="632"/>
      <c r="D24" s="632"/>
      <c r="E24" s="632"/>
      <c r="F24" s="633"/>
      <c r="G24" s="653" t="s">
        <v>14</v>
      </c>
      <c r="H24" s="654"/>
      <c r="I24" s="654"/>
      <c r="J24" s="654"/>
      <c r="K24" s="654"/>
      <c r="L24" s="654"/>
      <c r="M24" s="654"/>
      <c r="N24" s="653" t="s">
        <v>13</v>
      </c>
      <c r="O24" s="654"/>
      <c r="P24" s="654"/>
      <c r="Q24" s="654"/>
      <c r="R24" s="654"/>
      <c r="S24" s="654"/>
      <c r="T24" s="655"/>
      <c r="U24" s="614">
        <v>12500</v>
      </c>
      <c r="V24" s="615"/>
      <c r="W24" s="27" t="s">
        <v>53</v>
      </c>
      <c r="X24" s="616">
        <v>25600</v>
      </c>
      <c r="Y24" s="617"/>
      <c r="Z24" s="617"/>
      <c r="AA24" s="115" t="s">
        <v>0</v>
      </c>
      <c r="AB24" s="50"/>
      <c r="AC24" s="51"/>
      <c r="AD24" s="52"/>
      <c r="AE24" s="50"/>
      <c r="AF24" s="51"/>
      <c r="AG24" s="52"/>
      <c r="AH24" s="50"/>
      <c r="AI24" s="51"/>
      <c r="AJ24" s="52"/>
      <c r="AK24" s="50"/>
      <c r="AL24" s="51"/>
      <c r="AM24" s="52"/>
      <c r="AN24" s="50"/>
      <c r="AO24" s="51"/>
      <c r="AP24" s="91"/>
      <c r="AQ24" s="656">
        <f t="shared" si="0"/>
        <v>0</v>
      </c>
      <c r="AR24" s="657"/>
      <c r="AS24" s="494"/>
      <c r="AT24" s="495"/>
      <c r="AU24" s="496"/>
      <c r="AV24" s="983"/>
      <c r="AW24" s="984"/>
      <c r="AX24" s="984"/>
      <c r="AY24" s="109" t="s">
        <v>0</v>
      </c>
      <c r="AZ24" s="985">
        <f>X24*AQ24</f>
        <v>0</v>
      </c>
      <c r="BA24" s="986"/>
      <c r="BB24" s="986"/>
      <c r="BC24" s="233" t="s">
        <v>0</v>
      </c>
      <c r="BD24" s="98"/>
      <c r="BE24" s="271"/>
      <c r="BF24" s="271"/>
      <c r="BG24" s="271"/>
      <c r="BH24" s="271"/>
      <c r="BI24" s="271"/>
    </row>
    <row r="25" spans="2:61" ht="24.75" customHeight="1" x14ac:dyDescent="0.4">
      <c r="B25" s="537"/>
      <c r="C25" s="538"/>
      <c r="D25" s="538"/>
      <c r="E25" s="538"/>
      <c r="F25" s="539"/>
      <c r="G25" s="636" t="s">
        <v>12</v>
      </c>
      <c r="H25" s="637"/>
      <c r="I25" s="637"/>
      <c r="J25" s="637"/>
      <c r="K25" s="637"/>
      <c r="L25" s="637"/>
      <c r="M25" s="637"/>
      <c r="N25" s="640" t="s">
        <v>11</v>
      </c>
      <c r="O25" s="641"/>
      <c r="P25" s="641"/>
      <c r="Q25" s="641"/>
      <c r="R25" s="641"/>
      <c r="S25" s="641"/>
      <c r="T25" s="642"/>
      <c r="U25" s="643">
        <v>50000</v>
      </c>
      <c r="V25" s="644"/>
      <c r="W25" s="25" t="s">
        <v>53</v>
      </c>
      <c r="X25" s="618">
        <v>4500</v>
      </c>
      <c r="Y25" s="619"/>
      <c r="Z25" s="619"/>
      <c r="AA25" s="116" t="s">
        <v>0</v>
      </c>
      <c r="AB25" s="44"/>
      <c r="AC25" s="45"/>
      <c r="AD25" s="46"/>
      <c r="AE25" s="44"/>
      <c r="AF25" s="45"/>
      <c r="AG25" s="46"/>
      <c r="AH25" s="44"/>
      <c r="AI25" s="45"/>
      <c r="AJ25" s="46"/>
      <c r="AK25" s="44"/>
      <c r="AL25" s="45"/>
      <c r="AM25" s="46"/>
      <c r="AN25" s="44"/>
      <c r="AO25" s="45"/>
      <c r="AP25" s="89"/>
      <c r="AQ25" s="645">
        <f t="shared" si="0"/>
        <v>0</v>
      </c>
      <c r="AR25" s="646"/>
      <c r="AS25" s="647"/>
      <c r="AT25" s="648"/>
      <c r="AU25" s="649"/>
      <c r="AV25" s="998"/>
      <c r="AW25" s="999"/>
      <c r="AX25" s="999"/>
      <c r="AY25" s="690" t="s">
        <v>0</v>
      </c>
      <c r="AZ25" s="882">
        <f>X25*AQ25+X26*AQ26</f>
        <v>0</v>
      </c>
      <c r="BA25" s="883"/>
      <c r="BB25" s="883"/>
      <c r="BC25" s="658" t="s">
        <v>0</v>
      </c>
      <c r="BD25" s="98"/>
      <c r="BE25" s="271"/>
      <c r="BF25" s="271"/>
      <c r="BG25" s="271"/>
      <c r="BH25" s="271"/>
      <c r="BI25" s="271"/>
    </row>
    <row r="26" spans="2:61" ht="24.75" customHeight="1" thickBot="1" x14ac:dyDescent="0.45">
      <c r="B26" s="537"/>
      <c r="C26" s="538"/>
      <c r="D26" s="538"/>
      <c r="E26" s="538"/>
      <c r="F26" s="539"/>
      <c r="G26" s="638"/>
      <c r="H26" s="639"/>
      <c r="I26" s="639"/>
      <c r="J26" s="639"/>
      <c r="K26" s="639"/>
      <c r="L26" s="639"/>
      <c r="M26" s="639"/>
      <c r="N26" s="592" t="s">
        <v>10</v>
      </c>
      <c r="O26" s="593"/>
      <c r="P26" s="593"/>
      <c r="Q26" s="593"/>
      <c r="R26" s="593"/>
      <c r="S26" s="593"/>
      <c r="T26" s="594"/>
      <c r="U26" s="673">
        <v>50000</v>
      </c>
      <c r="V26" s="674"/>
      <c r="W26" s="28" t="s">
        <v>53</v>
      </c>
      <c r="X26" s="620">
        <v>4500</v>
      </c>
      <c r="Y26" s="621"/>
      <c r="Z26" s="621"/>
      <c r="AA26" s="117" t="s">
        <v>0</v>
      </c>
      <c r="AB26" s="53"/>
      <c r="AC26" s="54"/>
      <c r="AD26" s="55"/>
      <c r="AE26" s="53"/>
      <c r="AF26" s="54"/>
      <c r="AG26" s="55"/>
      <c r="AH26" s="53"/>
      <c r="AI26" s="54"/>
      <c r="AJ26" s="55"/>
      <c r="AK26" s="53"/>
      <c r="AL26" s="54"/>
      <c r="AM26" s="55"/>
      <c r="AN26" s="53"/>
      <c r="AO26" s="54"/>
      <c r="AP26" s="92"/>
      <c r="AQ26" s="634">
        <f t="shared" si="0"/>
        <v>0</v>
      </c>
      <c r="AR26" s="635"/>
      <c r="AS26" s="650"/>
      <c r="AT26" s="651"/>
      <c r="AU26" s="652"/>
      <c r="AV26" s="978"/>
      <c r="AW26" s="979"/>
      <c r="AX26" s="979"/>
      <c r="AY26" s="820"/>
      <c r="AZ26" s="884"/>
      <c r="BA26" s="885"/>
      <c r="BB26" s="885"/>
      <c r="BC26" s="659"/>
      <c r="BD26" s="98"/>
      <c r="BE26" s="271"/>
      <c r="BF26" s="271"/>
      <c r="BG26" s="271"/>
      <c r="BH26" s="271"/>
      <c r="BI26" s="271"/>
    </row>
    <row r="27" spans="2:61" ht="24.75" customHeight="1" x14ac:dyDescent="0.4">
      <c r="B27" s="631" t="s">
        <v>9</v>
      </c>
      <c r="C27" s="632"/>
      <c r="D27" s="632"/>
      <c r="E27" s="632"/>
      <c r="F27" s="633"/>
      <c r="G27" s="677" t="s">
        <v>8</v>
      </c>
      <c r="H27" s="678"/>
      <c r="I27" s="678"/>
      <c r="J27" s="678"/>
      <c r="K27" s="678"/>
      <c r="L27" s="678"/>
      <c r="M27" s="678"/>
      <c r="N27" s="679" t="s">
        <v>7</v>
      </c>
      <c r="O27" s="680"/>
      <c r="P27" s="680"/>
      <c r="Q27" s="680"/>
      <c r="R27" s="680"/>
      <c r="S27" s="680"/>
      <c r="T27" s="681"/>
      <c r="U27" s="682">
        <v>500</v>
      </c>
      <c r="V27" s="683"/>
      <c r="W27" s="25" t="s">
        <v>53</v>
      </c>
      <c r="X27" s="622">
        <v>6600</v>
      </c>
      <c r="Y27" s="623"/>
      <c r="Z27" s="623"/>
      <c r="AA27" s="118" t="s">
        <v>0</v>
      </c>
      <c r="AB27" s="56"/>
      <c r="AC27" s="57"/>
      <c r="AD27" s="58"/>
      <c r="AE27" s="56"/>
      <c r="AF27" s="57"/>
      <c r="AG27" s="58"/>
      <c r="AH27" s="56"/>
      <c r="AI27" s="57"/>
      <c r="AJ27" s="58"/>
      <c r="AK27" s="56"/>
      <c r="AL27" s="57"/>
      <c r="AM27" s="58"/>
      <c r="AN27" s="56"/>
      <c r="AO27" s="57"/>
      <c r="AP27" s="93"/>
      <c r="AQ27" s="684">
        <f t="shared" si="0"/>
        <v>0</v>
      </c>
      <c r="AR27" s="685"/>
      <c r="AS27" s="686"/>
      <c r="AT27" s="687"/>
      <c r="AU27" s="688"/>
      <c r="AV27" s="976"/>
      <c r="AW27" s="977"/>
      <c r="AX27" s="977"/>
      <c r="AY27" s="1104" t="s">
        <v>0</v>
      </c>
      <c r="AZ27" s="1025">
        <f>X27*AQ27+X28*AQ28</f>
        <v>0</v>
      </c>
      <c r="BA27" s="1026"/>
      <c r="BB27" s="1026"/>
      <c r="BC27" s="672" t="s">
        <v>0</v>
      </c>
      <c r="BD27" s="98"/>
      <c r="BE27" s="271"/>
      <c r="BF27" s="271"/>
      <c r="BG27" s="271"/>
      <c r="BH27" s="271"/>
      <c r="BI27" s="271"/>
    </row>
    <row r="28" spans="2:61" ht="24.75" customHeight="1" thickBot="1" x14ac:dyDescent="0.45">
      <c r="B28" s="558"/>
      <c r="C28" s="559"/>
      <c r="D28" s="559"/>
      <c r="E28" s="559"/>
      <c r="F28" s="560"/>
      <c r="G28" s="665"/>
      <c r="H28" s="666"/>
      <c r="I28" s="666"/>
      <c r="J28" s="666"/>
      <c r="K28" s="666"/>
      <c r="L28" s="666"/>
      <c r="M28" s="666"/>
      <c r="N28" s="660" t="s">
        <v>6</v>
      </c>
      <c r="O28" s="661"/>
      <c r="P28" s="661"/>
      <c r="Q28" s="661"/>
      <c r="R28" s="661"/>
      <c r="S28" s="661"/>
      <c r="T28" s="662"/>
      <c r="U28" s="673">
        <v>250</v>
      </c>
      <c r="V28" s="674"/>
      <c r="W28" s="28" t="s">
        <v>53</v>
      </c>
      <c r="X28" s="620">
        <v>3300</v>
      </c>
      <c r="Y28" s="621"/>
      <c r="Z28" s="621"/>
      <c r="AA28" s="117" t="s">
        <v>0</v>
      </c>
      <c r="AB28" s="59"/>
      <c r="AC28" s="60"/>
      <c r="AD28" s="61"/>
      <c r="AE28" s="59"/>
      <c r="AF28" s="60"/>
      <c r="AG28" s="61"/>
      <c r="AH28" s="59"/>
      <c r="AI28" s="60"/>
      <c r="AJ28" s="61"/>
      <c r="AK28" s="59"/>
      <c r="AL28" s="60"/>
      <c r="AM28" s="61"/>
      <c r="AN28" s="59"/>
      <c r="AO28" s="60"/>
      <c r="AP28" s="94"/>
      <c r="AQ28" s="675">
        <f t="shared" si="0"/>
        <v>0</v>
      </c>
      <c r="AR28" s="676"/>
      <c r="AS28" s="650"/>
      <c r="AT28" s="651"/>
      <c r="AU28" s="652"/>
      <c r="AV28" s="978"/>
      <c r="AW28" s="979"/>
      <c r="AX28" s="979"/>
      <c r="AY28" s="820"/>
      <c r="AZ28" s="884"/>
      <c r="BA28" s="885"/>
      <c r="BB28" s="885"/>
      <c r="BC28" s="659"/>
      <c r="BD28" s="98"/>
      <c r="BE28" s="271"/>
      <c r="BF28" s="271"/>
      <c r="BG28" s="271"/>
      <c r="BH28" s="271"/>
      <c r="BI28" s="271"/>
    </row>
    <row r="29" spans="2:61" ht="24.75" customHeight="1" x14ac:dyDescent="0.4">
      <c r="B29" s="631" t="s">
        <v>5</v>
      </c>
      <c r="C29" s="632"/>
      <c r="D29" s="632"/>
      <c r="E29" s="632"/>
      <c r="F29" s="633"/>
      <c r="G29" s="653" t="s">
        <v>4</v>
      </c>
      <c r="H29" s="654"/>
      <c r="I29" s="654"/>
      <c r="J29" s="654"/>
      <c r="K29" s="654"/>
      <c r="L29" s="654"/>
      <c r="M29" s="654"/>
      <c r="N29" s="653" t="s">
        <v>3</v>
      </c>
      <c r="O29" s="654"/>
      <c r="P29" s="654"/>
      <c r="Q29" s="654"/>
      <c r="R29" s="654"/>
      <c r="S29" s="654"/>
      <c r="T29" s="655"/>
      <c r="U29" s="107"/>
      <c r="V29" s="107"/>
      <c r="W29" s="29"/>
      <c r="X29" s="616">
        <v>2200</v>
      </c>
      <c r="Y29" s="617"/>
      <c r="Z29" s="617"/>
      <c r="AA29" s="115" t="s">
        <v>0</v>
      </c>
      <c r="AB29" s="50"/>
      <c r="AC29" s="51"/>
      <c r="AD29" s="52"/>
      <c r="AE29" s="50"/>
      <c r="AF29" s="51"/>
      <c r="AG29" s="52"/>
      <c r="AH29" s="50"/>
      <c r="AI29" s="51"/>
      <c r="AJ29" s="52"/>
      <c r="AK29" s="50"/>
      <c r="AL29" s="51"/>
      <c r="AM29" s="52"/>
      <c r="AN29" s="50"/>
      <c r="AO29" s="51"/>
      <c r="AP29" s="91"/>
      <c r="AQ29" s="656">
        <f t="shared" si="0"/>
        <v>0</v>
      </c>
      <c r="AR29" s="657"/>
      <c r="AS29" s="494"/>
      <c r="AT29" s="495"/>
      <c r="AU29" s="496"/>
      <c r="AV29" s="983"/>
      <c r="AW29" s="984"/>
      <c r="AX29" s="984"/>
      <c r="AY29" s="109" t="s">
        <v>0</v>
      </c>
      <c r="AZ29" s="985">
        <f>X29*AQ29</f>
        <v>0</v>
      </c>
      <c r="BA29" s="986"/>
      <c r="BB29" s="986"/>
      <c r="BC29" s="233" t="s">
        <v>0</v>
      </c>
      <c r="BD29" s="98"/>
      <c r="BE29" s="271"/>
      <c r="BF29" s="271"/>
      <c r="BG29" s="271"/>
      <c r="BH29" s="271"/>
      <c r="BI29" s="271"/>
    </row>
    <row r="30" spans="2:61" ht="24.75" customHeight="1" x14ac:dyDescent="0.4">
      <c r="B30" s="537"/>
      <c r="C30" s="538"/>
      <c r="D30" s="538"/>
      <c r="E30" s="538"/>
      <c r="F30" s="539"/>
      <c r="G30" s="636" t="s">
        <v>48</v>
      </c>
      <c r="H30" s="637"/>
      <c r="I30" s="637"/>
      <c r="J30" s="637"/>
      <c r="K30" s="637"/>
      <c r="L30" s="637"/>
      <c r="M30" s="637"/>
      <c r="N30" s="640" t="s">
        <v>2</v>
      </c>
      <c r="O30" s="641"/>
      <c r="P30" s="641"/>
      <c r="Q30" s="641"/>
      <c r="R30" s="641"/>
      <c r="S30" s="641"/>
      <c r="T30" s="642"/>
      <c r="U30" s="643">
        <v>800</v>
      </c>
      <c r="V30" s="644"/>
      <c r="W30" s="25" t="s">
        <v>53</v>
      </c>
      <c r="X30" s="618">
        <v>2200</v>
      </c>
      <c r="Y30" s="619"/>
      <c r="Z30" s="619"/>
      <c r="AA30" s="116" t="s">
        <v>0</v>
      </c>
      <c r="AB30" s="34"/>
      <c r="AC30" s="35"/>
      <c r="AD30" s="36"/>
      <c r="AE30" s="34"/>
      <c r="AF30" s="35"/>
      <c r="AG30" s="36"/>
      <c r="AH30" s="34"/>
      <c r="AI30" s="35"/>
      <c r="AJ30" s="36"/>
      <c r="AK30" s="34"/>
      <c r="AL30" s="35"/>
      <c r="AM30" s="36"/>
      <c r="AN30" s="34"/>
      <c r="AO30" s="35"/>
      <c r="AP30" s="86"/>
      <c r="AQ30" s="645">
        <f t="shared" si="0"/>
        <v>0</v>
      </c>
      <c r="AR30" s="646"/>
      <c r="AS30" s="647"/>
      <c r="AT30" s="648"/>
      <c r="AU30" s="649"/>
      <c r="AV30" s="998"/>
      <c r="AW30" s="999"/>
      <c r="AX30" s="999"/>
      <c r="AY30" s="690" t="s">
        <v>0</v>
      </c>
      <c r="AZ30" s="882">
        <f>X30*AQ30+X31*AQ31</f>
        <v>0</v>
      </c>
      <c r="BA30" s="883"/>
      <c r="BB30" s="883"/>
      <c r="BC30" s="658" t="s">
        <v>0</v>
      </c>
      <c r="BD30" s="98"/>
      <c r="BE30" s="271"/>
      <c r="BF30" s="271"/>
      <c r="BG30" s="271"/>
      <c r="BH30" s="271"/>
      <c r="BI30" s="271"/>
    </row>
    <row r="31" spans="2:61" ht="24.75" customHeight="1" thickBot="1" x14ac:dyDescent="0.45">
      <c r="B31" s="558"/>
      <c r="C31" s="559"/>
      <c r="D31" s="559"/>
      <c r="E31" s="559"/>
      <c r="F31" s="560"/>
      <c r="G31" s="665"/>
      <c r="H31" s="666"/>
      <c r="I31" s="666"/>
      <c r="J31" s="666"/>
      <c r="K31" s="666"/>
      <c r="L31" s="666"/>
      <c r="M31" s="666"/>
      <c r="N31" s="660" t="s">
        <v>1</v>
      </c>
      <c r="O31" s="661"/>
      <c r="P31" s="661"/>
      <c r="Q31" s="661"/>
      <c r="R31" s="661"/>
      <c r="S31" s="661"/>
      <c r="T31" s="662"/>
      <c r="U31" s="595">
        <v>500</v>
      </c>
      <c r="V31" s="596"/>
      <c r="W31" s="30" t="s">
        <v>53</v>
      </c>
      <c r="X31" s="620">
        <v>1375</v>
      </c>
      <c r="Y31" s="621"/>
      <c r="Z31" s="621"/>
      <c r="AA31" s="117" t="s">
        <v>0</v>
      </c>
      <c r="AB31" s="59"/>
      <c r="AC31" s="60"/>
      <c r="AD31" s="61"/>
      <c r="AE31" s="59"/>
      <c r="AF31" s="60"/>
      <c r="AG31" s="61"/>
      <c r="AH31" s="59"/>
      <c r="AI31" s="60"/>
      <c r="AJ31" s="61"/>
      <c r="AK31" s="59"/>
      <c r="AL31" s="60"/>
      <c r="AM31" s="61"/>
      <c r="AN31" s="59"/>
      <c r="AO31" s="60"/>
      <c r="AP31" s="94"/>
      <c r="AQ31" s="634">
        <f t="shared" si="0"/>
        <v>0</v>
      </c>
      <c r="AR31" s="635"/>
      <c r="AS31" s="667"/>
      <c r="AT31" s="668"/>
      <c r="AU31" s="669"/>
      <c r="AV31" s="978"/>
      <c r="AW31" s="979"/>
      <c r="AX31" s="979"/>
      <c r="AY31" s="820"/>
      <c r="AZ31" s="884"/>
      <c r="BA31" s="885"/>
      <c r="BB31" s="885"/>
      <c r="BC31" s="659"/>
      <c r="BD31" s="98"/>
      <c r="BE31" s="271"/>
      <c r="BF31" s="271"/>
      <c r="BG31" s="271"/>
      <c r="BH31" s="271"/>
      <c r="BI31" s="271"/>
    </row>
    <row r="32" spans="2:61" ht="24.75" customHeight="1" x14ac:dyDescent="0.4">
      <c r="B32" s="624" t="s">
        <v>32</v>
      </c>
      <c r="C32" s="625"/>
      <c r="D32" s="625"/>
      <c r="E32" s="625"/>
      <c r="F32" s="625"/>
      <c r="G32" s="625"/>
      <c r="H32" s="625"/>
      <c r="I32" s="625"/>
      <c r="J32" s="625"/>
      <c r="K32" s="625"/>
      <c r="L32" s="625"/>
      <c r="M32" s="625"/>
      <c r="N32" s="625"/>
      <c r="O32" s="625"/>
      <c r="P32" s="625"/>
      <c r="Q32" s="625"/>
      <c r="R32" s="625"/>
      <c r="S32" s="625"/>
      <c r="T32" s="626"/>
      <c r="U32" s="31"/>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3"/>
      <c r="AV32" s="614">
        <f>SUM(AV11:AX31)</f>
        <v>0</v>
      </c>
      <c r="AW32" s="615"/>
      <c r="AX32" s="615"/>
      <c r="AY32" s="109" t="s">
        <v>0</v>
      </c>
      <c r="AZ32" s="968">
        <f>SUM(AZ11:BB31)</f>
        <v>0</v>
      </c>
      <c r="BA32" s="969"/>
      <c r="BB32" s="969"/>
      <c r="BC32" s="233" t="s">
        <v>0</v>
      </c>
      <c r="BD32" s="83" t="s">
        <v>118</v>
      </c>
      <c r="BE32" s="271"/>
      <c r="BF32" s="271"/>
    </row>
    <row r="33" spans="2:55" ht="24" customHeight="1" x14ac:dyDescent="0.4">
      <c r="B33" s="62" t="s">
        <v>65</v>
      </c>
      <c r="AJ33" s="10"/>
      <c r="AK33" s="10"/>
      <c r="AM33" s="9"/>
      <c r="AP33" s="9"/>
      <c r="AQ33" s="9"/>
      <c r="AR33" s="9"/>
      <c r="AS33" s="9"/>
      <c r="AT33" s="9"/>
      <c r="AU33" s="9"/>
      <c r="AV33" s="9"/>
      <c r="AW33" s="9"/>
    </row>
    <row r="34" spans="2:55" ht="18" customHeight="1" x14ac:dyDescent="0.4">
      <c r="B34" s="62"/>
      <c r="AJ34" s="10"/>
      <c r="AK34" s="10"/>
      <c r="AM34" s="9"/>
      <c r="AP34" s="9"/>
      <c r="AQ34" s="9"/>
      <c r="AR34" s="9"/>
      <c r="AS34" s="9"/>
      <c r="AT34" s="9"/>
      <c r="AU34" s="9"/>
      <c r="AV34" s="9"/>
      <c r="AW34" s="9"/>
    </row>
    <row r="35" spans="2:55" ht="18.75" customHeight="1" x14ac:dyDescent="0.4">
      <c r="B35" s="63" t="s">
        <v>122</v>
      </c>
      <c r="AJ35" s="10"/>
      <c r="AK35" s="10"/>
      <c r="AM35" s="9"/>
      <c r="AP35" s="9"/>
      <c r="AQ35" s="9"/>
      <c r="AR35" s="9"/>
      <c r="AS35" s="9"/>
      <c r="AT35" s="9"/>
      <c r="AU35" s="9"/>
      <c r="AV35" s="9"/>
      <c r="AW35" s="9"/>
    </row>
    <row r="36" spans="2:55" ht="23.25" customHeight="1" x14ac:dyDescent="0.4">
      <c r="B36" s="949" t="s">
        <v>69</v>
      </c>
      <c r="C36" s="827"/>
      <c r="D36" s="827"/>
      <c r="E36" s="827"/>
      <c r="F36" s="828"/>
      <c r="G36" s="949" t="s">
        <v>71</v>
      </c>
      <c r="H36" s="827"/>
      <c r="I36" s="827"/>
      <c r="J36" s="828"/>
      <c r="K36" s="949" t="s">
        <v>88</v>
      </c>
      <c r="L36" s="827"/>
      <c r="M36" s="828"/>
      <c r="N36" s="949" t="s">
        <v>89</v>
      </c>
      <c r="O36" s="827"/>
      <c r="P36" s="827"/>
      <c r="Q36" s="827"/>
      <c r="R36" s="827"/>
      <c r="S36" s="827"/>
      <c r="T36" s="827"/>
      <c r="U36" s="828"/>
      <c r="V36" s="949" t="s">
        <v>77</v>
      </c>
      <c r="W36" s="827"/>
      <c r="X36" s="828"/>
      <c r="Y36" s="949" t="s">
        <v>79</v>
      </c>
      <c r="Z36" s="827"/>
      <c r="AA36" s="827"/>
      <c r="AB36" s="828"/>
      <c r="AC36" s="823" t="s">
        <v>83</v>
      </c>
      <c r="AD36" s="824"/>
      <c r="AE36" s="824"/>
      <c r="AF36" s="824"/>
      <c r="AG36" s="824"/>
      <c r="AH36" s="824"/>
      <c r="AI36" s="824"/>
      <c r="AJ36" s="825"/>
      <c r="AK36" s="10"/>
      <c r="AL36" s="7"/>
      <c r="AM36" s="7"/>
      <c r="AN36" s="10"/>
      <c r="AO36" s="10"/>
      <c r="AP36" s="10"/>
      <c r="AQ36" s="10"/>
      <c r="AR36" s="10"/>
      <c r="AS36" s="10"/>
      <c r="AT36" s="10"/>
      <c r="AU36" s="10"/>
      <c r="AV36" s="7"/>
      <c r="AW36" s="7"/>
      <c r="AX36" s="7"/>
      <c r="AY36" s="7"/>
      <c r="AZ36" s="7"/>
      <c r="BA36" s="7"/>
    </row>
    <row r="37" spans="2:55" ht="23.25" customHeight="1" thickBot="1" x14ac:dyDescent="0.45">
      <c r="B37" s="832"/>
      <c r="C37" s="833"/>
      <c r="D37" s="833"/>
      <c r="E37" s="833"/>
      <c r="F37" s="834"/>
      <c r="G37" s="832"/>
      <c r="H37" s="833"/>
      <c r="I37" s="833"/>
      <c r="J37" s="834"/>
      <c r="K37" s="832"/>
      <c r="L37" s="833"/>
      <c r="M37" s="834"/>
      <c r="N37" s="832"/>
      <c r="O37" s="833"/>
      <c r="P37" s="833"/>
      <c r="Q37" s="833"/>
      <c r="R37" s="833"/>
      <c r="S37" s="833"/>
      <c r="T37" s="833"/>
      <c r="U37" s="834"/>
      <c r="V37" s="832"/>
      <c r="W37" s="833"/>
      <c r="X37" s="834"/>
      <c r="Y37" s="832"/>
      <c r="Z37" s="833"/>
      <c r="AA37" s="833"/>
      <c r="AB37" s="834"/>
      <c r="AC37" s="950" t="s">
        <v>81</v>
      </c>
      <c r="AD37" s="951"/>
      <c r="AE37" s="951"/>
      <c r="AF37" s="952"/>
      <c r="AG37" s="950" t="s">
        <v>50</v>
      </c>
      <c r="AH37" s="951"/>
      <c r="AI37" s="951"/>
      <c r="AJ37" s="952"/>
      <c r="AK37" s="10"/>
      <c r="AL37" s="7"/>
      <c r="AM37" s="7"/>
      <c r="AN37" s="10"/>
      <c r="AO37" s="10"/>
      <c r="AP37" s="10"/>
      <c r="AQ37" s="10"/>
      <c r="AR37" s="10"/>
      <c r="AS37" s="10"/>
      <c r="AT37" s="10"/>
      <c r="AU37" s="10"/>
      <c r="AV37" s="7"/>
      <c r="AW37" s="7"/>
      <c r="AX37" s="7"/>
      <c r="AY37" s="7"/>
      <c r="AZ37" s="7"/>
      <c r="BA37" s="7"/>
    </row>
    <row r="38" spans="2:55" ht="33" customHeight="1" thickTop="1" x14ac:dyDescent="0.4">
      <c r="B38" s="958" t="s">
        <v>70</v>
      </c>
      <c r="C38" s="959"/>
      <c r="D38" s="959"/>
      <c r="E38" s="959"/>
      <c r="F38" s="960"/>
      <c r="G38" s="958" t="s">
        <v>72</v>
      </c>
      <c r="H38" s="959"/>
      <c r="I38" s="959"/>
      <c r="J38" s="960"/>
      <c r="K38" s="945"/>
      <c r="L38" s="946"/>
      <c r="M38" s="251" t="s">
        <v>41</v>
      </c>
      <c r="N38" s="945"/>
      <c r="O38" s="946"/>
      <c r="P38" s="252" t="s">
        <v>74</v>
      </c>
      <c r="Q38" s="961"/>
      <c r="R38" s="962"/>
      <c r="S38" s="945"/>
      <c r="T38" s="946"/>
      <c r="U38" s="251" t="s">
        <v>75</v>
      </c>
      <c r="V38" s="609">
        <f>15/10*K38*S38</f>
        <v>0</v>
      </c>
      <c r="W38" s="610"/>
      <c r="X38" s="253" t="s">
        <v>76</v>
      </c>
      <c r="Y38" s="609">
        <v>8800</v>
      </c>
      <c r="Z38" s="610"/>
      <c r="AA38" s="963" t="s">
        <v>78</v>
      </c>
      <c r="AB38" s="964"/>
      <c r="AC38" s="945"/>
      <c r="AD38" s="946"/>
      <c r="AE38" s="946"/>
      <c r="AF38" s="251" t="s">
        <v>0</v>
      </c>
      <c r="AG38" s="953">
        <f>V38/500*Y38</f>
        <v>0</v>
      </c>
      <c r="AH38" s="954"/>
      <c r="AI38" s="954"/>
      <c r="AJ38" s="251" t="s">
        <v>0</v>
      </c>
      <c r="AK38" s="84" t="s">
        <v>119</v>
      </c>
      <c r="AL38" s="7"/>
      <c r="AM38" s="7"/>
      <c r="AN38" s="10"/>
      <c r="AO38" s="10"/>
      <c r="AP38" s="10"/>
      <c r="AQ38" s="10"/>
      <c r="AR38" s="10"/>
      <c r="AS38" s="10"/>
      <c r="AT38" s="10"/>
      <c r="AU38" s="10"/>
      <c r="AV38" s="7"/>
      <c r="AW38" s="7"/>
      <c r="AX38" s="7"/>
      <c r="AY38" s="7"/>
      <c r="AZ38" s="7"/>
      <c r="BA38" s="7"/>
    </row>
    <row r="39" spans="2:55" ht="18.75" customHeight="1" x14ac:dyDescent="0.4">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7"/>
      <c r="AB39" s="187"/>
      <c r="AC39" s="187"/>
      <c r="AD39" s="187"/>
      <c r="AE39" s="187"/>
      <c r="AF39" s="187"/>
      <c r="AG39" s="187"/>
      <c r="AH39" s="187"/>
      <c r="AI39" s="187"/>
      <c r="AJ39" s="192"/>
      <c r="AK39" s="10"/>
      <c r="AL39" s="7"/>
      <c r="AM39" s="10"/>
      <c r="AN39" s="7"/>
      <c r="AO39" s="7"/>
      <c r="AP39" s="10"/>
      <c r="AQ39" s="10"/>
      <c r="AR39" s="10"/>
      <c r="AS39" s="10"/>
      <c r="AT39" s="10"/>
      <c r="AU39" s="10"/>
      <c r="AV39" s="10"/>
      <c r="AW39" s="10"/>
      <c r="AX39" s="7"/>
      <c r="AY39" s="7"/>
      <c r="AZ39" s="7"/>
      <c r="BA39" s="7"/>
      <c r="BB39" s="7"/>
      <c r="BC39" s="7"/>
    </row>
    <row r="40" spans="2:55" ht="23.25" customHeight="1" x14ac:dyDescent="0.4">
      <c r="B40" s="949" t="s">
        <v>85</v>
      </c>
      <c r="C40" s="827"/>
      <c r="D40" s="827"/>
      <c r="E40" s="827"/>
      <c r="F40" s="827"/>
      <c r="G40" s="827"/>
      <c r="H40" s="827"/>
      <c r="I40" s="827"/>
      <c r="J40" s="828"/>
      <c r="K40" s="949" t="s">
        <v>86</v>
      </c>
      <c r="L40" s="827"/>
      <c r="M40" s="828"/>
      <c r="N40" s="949" t="s">
        <v>88</v>
      </c>
      <c r="O40" s="827"/>
      <c r="P40" s="828"/>
      <c r="Q40" s="823" t="s">
        <v>90</v>
      </c>
      <c r="R40" s="824"/>
      <c r="S40" s="824"/>
      <c r="T40" s="824"/>
      <c r="U40" s="824"/>
      <c r="V40" s="824"/>
      <c r="W40" s="824"/>
      <c r="X40" s="825"/>
      <c r="Y40" s="187"/>
      <c r="Z40" s="187"/>
      <c r="AA40" s="187"/>
      <c r="AB40" s="187"/>
      <c r="AC40" s="187"/>
      <c r="AD40" s="187"/>
      <c r="AE40" s="187"/>
      <c r="AF40" s="187"/>
      <c r="AG40" s="187"/>
      <c r="AH40" s="192"/>
      <c r="AI40" s="192"/>
      <c r="AJ40" s="187"/>
      <c r="AK40" s="10"/>
      <c r="AL40" s="7"/>
      <c r="AM40" s="7"/>
      <c r="AN40" s="10"/>
      <c r="AO40" s="10"/>
      <c r="AP40" s="10"/>
      <c r="AQ40" s="10"/>
      <c r="AR40" s="10"/>
      <c r="AS40" s="10"/>
      <c r="AT40" s="10"/>
      <c r="AU40" s="10"/>
      <c r="AV40" s="7"/>
      <c r="AW40" s="7"/>
      <c r="AX40" s="7"/>
      <c r="AY40" s="7"/>
      <c r="AZ40" s="7"/>
      <c r="BA40" s="7"/>
    </row>
    <row r="41" spans="2:55" ht="23.25" customHeight="1" thickBot="1" x14ac:dyDescent="0.45">
      <c r="B41" s="832"/>
      <c r="C41" s="833"/>
      <c r="D41" s="833"/>
      <c r="E41" s="833"/>
      <c r="F41" s="833"/>
      <c r="G41" s="833"/>
      <c r="H41" s="833"/>
      <c r="I41" s="833"/>
      <c r="J41" s="834"/>
      <c r="K41" s="832"/>
      <c r="L41" s="833"/>
      <c r="M41" s="834"/>
      <c r="N41" s="832"/>
      <c r="O41" s="833"/>
      <c r="P41" s="834"/>
      <c r="Q41" s="950" t="s">
        <v>81</v>
      </c>
      <c r="R41" s="951"/>
      <c r="S41" s="951"/>
      <c r="T41" s="952"/>
      <c r="U41" s="950" t="s">
        <v>50</v>
      </c>
      <c r="V41" s="951"/>
      <c r="W41" s="951"/>
      <c r="X41" s="952"/>
      <c r="Y41" s="187"/>
      <c r="Z41" s="187"/>
      <c r="AA41" s="187"/>
      <c r="AB41" s="187"/>
      <c r="AC41" s="187"/>
      <c r="AD41" s="187"/>
      <c r="AE41" s="187"/>
      <c r="AF41" s="187"/>
      <c r="AG41" s="187"/>
      <c r="AH41" s="192"/>
      <c r="AI41" s="192"/>
      <c r="AJ41" s="187"/>
      <c r="AK41" s="10"/>
      <c r="AL41" s="7"/>
      <c r="AM41" s="7"/>
      <c r="AN41" s="10"/>
      <c r="AO41" s="10"/>
      <c r="AP41" s="10"/>
      <c r="AQ41" s="10"/>
      <c r="AR41" s="10"/>
      <c r="AS41" s="10"/>
      <c r="AT41" s="10"/>
      <c r="AU41" s="10"/>
      <c r="AV41" s="7"/>
      <c r="AW41" s="7"/>
      <c r="AX41" s="7"/>
      <c r="AY41" s="7"/>
      <c r="AZ41" s="7"/>
      <c r="BA41" s="7"/>
    </row>
    <row r="42" spans="2:55" ht="33" customHeight="1" thickTop="1" x14ac:dyDescent="0.4">
      <c r="B42" s="955" t="s">
        <v>113</v>
      </c>
      <c r="C42" s="956"/>
      <c r="D42" s="956"/>
      <c r="E42" s="956"/>
      <c r="F42" s="956"/>
      <c r="G42" s="956"/>
      <c r="H42" s="956"/>
      <c r="I42" s="956"/>
      <c r="J42" s="957"/>
      <c r="K42" s="945"/>
      <c r="L42" s="946"/>
      <c r="M42" s="251" t="s">
        <v>84</v>
      </c>
      <c r="N42" s="945"/>
      <c r="O42" s="946"/>
      <c r="P42" s="253" t="s">
        <v>41</v>
      </c>
      <c r="Q42" s="945"/>
      <c r="R42" s="946"/>
      <c r="S42" s="946"/>
      <c r="T42" s="251" t="s">
        <v>0</v>
      </c>
      <c r="U42" s="953">
        <f>85800*K42/2</f>
        <v>0</v>
      </c>
      <c r="V42" s="954"/>
      <c r="W42" s="954"/>
      <c r="X42" s="251" t="s">
        <v>0</v>
      </c>
      <c r="Y42" s="254" t="s">
        <v>120</v>
      </c>
      <c r="Z42" s="185"/>
      <c r="AA42" s="185"/>
      <c r="AB42" s="185"/>
      <c r="AC42" s="185"/>
      <c r="AD42" s="185"/>
      <c r="AE42" s="185"/>
      <c r="AF42" s="185"/>
      <c r="AG42" s="185"/>
      <c r="AH42" s="192"/>
      <c r="AI42" s="192"/>
      <c r="AJ42" s="185"/>
      <c r="AK42" s="9"/>
      <c r="AN42" s="9"/>
      <c r="AO42" s="9"/>
      <c r="AP42" s="9"/>
      <c r="AQ42" s="9"/>
      <c r="AR42" s="9"/>
      <c r="AS42" s="9"/>
      <c r="AT42" s="9"/>
      <c r="AU42" s="9"/>
    </row>
    <row r="43" spans="2:55" ht="24" customHeight="1" x14ac:dyDescent="0.4">
      <c r="B43" s="62"/>
      <c r="AJ43" s="10"/>
      <c r="AK43" s="10"/>
      <c r="AM43" s="9"/>
      <c r="AP43" s="9"/>
      <c r="AQ43" s="9"/>
      <c r="AR43" s="9"/>
      <c r="AS43" s="9"/>
      <c r="AT43" s="9"/>
      <c r="AU43" s="9"/>
      <c r="AV43" s="9"/>
      <c r="AW43" s="9"/>
    </row>
    <row r="44" spans="2:55" ht="18.75" customHeight="1" x14ac:dyDescent="0.4">
      <c r="B44" s="63" t="s">
        <v>104</v>
      </c>
      <c r="AJ44" s="10"/>
      <c r="AK44" s="10"/>
      <c r="AM44" s="9"/>
      <c r="AP44" s="9"/>
      <c r="AQ44" s="9"/>
      <c r="AR44" s="9"/>
      <c r="AS44" s="9"/>
      <c r="AT44" s="9"/>
      <c r="AU44" s="9"/>
      <c r="AV44" s="9"/>
      <c r="AW44" s="9"/>
    </row>
    <row r="45" spans="2:55" ht="24.75" customHeight="1" x14ac:dyDescent="0.4">
      <c r="B45" s="525" t="s">
        <v>92</v>
      </c>
      <c r="C45" s="526"/>
      <c r="D45" s="526"/>
      <c r="E45" s="526"/>
      <c r="F45" s="526"/>
      <c r="G45" s="527"/>
      <c r="H45" s="533" t="s">
        <v>93</v>
      </c>
      <c r="I45" s="526"/>
      <c r="J45" s="526"/>
      <c r="K45" s="526"/>
      <c r="L45" s="526"/>
      <c r="M45" s="526"/>
      <c r="N45" s="527"/>
      <c r="O45" s="525" t="s">
        <v>94</v>
      </c>
      <c r="P45" s="526"/>
      <c r="Q45" s="526"/>
      <c r="R45" s="527"/>
      <c r="S45" s="533" t="s">
        <v>91</v>
      </c>
      <c r="T45" s="526"/>
      <c r="U45" s="527"/>
      <c r="V45" s="525" t="s">
        <v>97</v>
      </c>
      <c r="W45" s="526"/>
      <c r="X45" s="527"/>
      <c r="Y45" s="525" t="s">
        <v>79</v>
      </c>
      <c r="Z45" s="526"/>
      <c r="AA45" s="526"/>
      <c r="AB45" s="527"/>
      <c r="AC45" s="597" t="s">
        <v>101</v>
      </c>
      <c r="AD45" s="598"/>
      <c r="AE45" s="598"/>
      <c r="AF45" s="598"/>
      <c r="AG45" s="598"/>
      <c r="AH45" s="598"/>
      <c r="AI45" s="598"/>
      <c r="AJ45" s="599"/>
      <c r="AL45" s="10"/>
      <c r="AM45" s="10"/>
      <c r="AO45" s="9"/>
      <c r="AR45" s="9"/>
      <c r="AS45" s="9"/>
      <c r="AT45" s="9"/>
      <c r="AU45" s="9"/>
      <c r="AV45" s="9"/>
      <c r="AW45" s="9"/>
      <c r="AX45" s="9"/>
      <c r="AY45" s="9"/>
    </row>
    <row r="46" spans="2:55" ht="24.75" customHeight="1" thickBot="1" x14ac:dyDescent="0.45">
      <c r="B46" s="528"/>
      <c r="C46" s="529"/>
      <c r="D46" s="529"/>
      <c r="E46" s="529"/>
      <c r="F46" s="529"/>
      <c r="G46" s="530"/>
      <c r="H46" s="528"/>
      <c r="I46" s="529"/>
      <c r="J46" s="529"/>
      <c r="K46" s="529"/>
      <c r="L46" s="529"/>
      <c r="M46" s="529"/>
      <c r="N46" s="530"/>
      <c r="O46" s="528"/>
      <c r="P46" s="529"/>
      <c r="Q46" s="529"/>
      <c r="R46" s="530"/>
      <c r="S46" s="528"/>
      <c r="T46" s="529"/>
      <c r="U46" s="530"/>
      <c r="V46" s="528"/>
      <c r="W46" s="529"/>
      <c r="X46" s="530"/>
      <c r="Y46" s="528"/>
      <c r="Z46" s="529"/>
      <c r="AA46" s="529"/>
      <c r="AB46" s="530"/>
      <c r="AC46" s="567" t="s">
        <v>81</v>
      </c>
      <c r="AD46" s="568"/>
      <c r="AE46" s="568"/>
      <c r="AF46" s="569"/>
      <c r="AG46" s="567" t="s">
        <v>50</v>
      </c>
      <c r="AH46" s="568"/>
      <c r="AI46" s="568"/>
      <c r="AJ46" s="569"/>
      <c r="AL46" s="10"/>
      <c r="AM46" s="10"/>
      <c r="AO46" s="9"/>
      <c r="AR46" s="9"/>
      <c r="AS46" s="9"/>
      <c r="AT46" s="9"/>
      <c r="AU46" s="9"/>
      <c r="AV46" s="9"/>
      <c r="AW46" s="9"/>
      <c r="AX46" s="9"/>
      <c r="AY46" s="9"/>
    </row>
    <row r="47" spans="2:55" ht="33" customHeight="1" thickTop="1" x14ac:dyDescent="0.4">
      <c r="B47" s="540" t="s">
        <v>106</v>
      </c>
      <c r="C47" s="541"/>
      <c r="D47" s="541"/>
      <c r="E47" s="541"/>
      <c r="F47" s="541"/>
      <c r="G47" s="542"/>
      <c r="H47" s="853"/>
      <c r="I47" s="854"/>
      <c r="J47" s="854"/>
      <c r="K47" s="854"/>
      <c r="L47" s="854"/>
      <c r="M47" s="854"/>
      <c r="N47" s="855"/>
      <c r="O47" s="255" t="s">
        <v>96</v>
      </c>
      <c r="P47" s="944"/>
      <c r="Q47" s="944"/>
      <c r="R47" s="256" t="s">
        <v>95</v>
      </c>
      <c r="S47" s="945"/>
      <c r="T47" s="946"/>
      <c r="U47" s="256" t="s">
        <v>41</v>
      </c>
      <c r="V47" s="945"/>
      <c r="W47" s="946"/>
      <c r="X47" s="256" t="s">
        <v>100</v>
      </c>
      <c r="Y47" s="947">
        <v>313</v>
      </c>
      <c r="Z47" s="948"/>
      <c r="AA47" s="923" t="s">
        <v>99</v>
      </c>
      <c r="AB47" s="915"/>
      <c r="AC47" s="846"/>
      <c r="AD47" s="847"/>
      <c r="AE47" s="847"/>
      <c r="AF47" s="257" t="s">
        <v>0</v>
      </c>
      <c r="AG47" s="892">
        <f>P47*V47*Y47</f>
        <v>0</v>
      </c>
      <c r="AH47" s="893"/>
      <c r="AI47" s="893"/>
      <c r="AJ47" s="257" t="s">
        <v>0</v>
      </c>
      <c r="AL47" s="10"/>
      <c r="AM47" s="10"/>
      <c r="AO47" s="9"/>
      <c r="AR47" s="9"/>
      <c r="AS47" s="9"/>
      <c r="AT47" s="9"/>
      <c r="AU47" s="9"/>
      <c r="AV47" s="9"/>
      <c r="AW47" s="9"/>
      <c r="AX47" s="9"/>
      <c r="AY47" s="9"/>
    </row>
    <row r="48" spans="2:55" ht="33" customHeight="1" x14ac:dyDescent="0.4">
      <c r="B48" s="597" t="s">
        <v>107</v>
      </c>
      <c r="C48" s="598"/>
      <c r="D48" s="598"/>
      <c r="E48" s="598"/>
      <c r="F48" s="598"/>
      <c r="G48" s="599"/>
      <c r="H48" s="924"/>
      <c r="I48" s="925"/>
      <c r="J48" s="925"/>
      <c r="K48" s="925"/>
      <c r="L48" s="925"/>
      <c r="M48" s="925"/>
      <c r="N48" s="926"/>
      <c r="O48" s="258" t="s">
        <v>96</v>
      </c>
      <c r="P48" s="927"/>
      <c r="Q48" s="927"/>
      <c r="R48" s="259" t="s">
        <v>95</v>
      </c>
      <c r="S48" s="936"/>
      <c r="T48" s="937"/>
      <c r="U48" s="259" t="s">
        <v>41</v>
      </c>
      <c r="V48" s="932"/>
      <c r="W48" s="933"/>
      <c r="X48" s="259" t="s">
        <v>100</v>
      </c>
      <c r="Y48" s="928">
        <v>137</v>
      </c>
      <c r="Z48" s="929"/>
      <c r="AA48" s="930" t="s">
        <v>99</v>
      </c>
      <c r="AB48" s="931"/>
      <c r="AC48" s="932"/>
      <c r="AD48" s="933"/>
      <c r="AE48" s="933"/>
      <c r="AF48" s="260" t="s">
        <v>0</v>
      </c>
      <c r="AG48" s="892">
        <f>P48*V48*Y48</f>
        <v>0</v>
      </c>
      <c r="AH48" s="893"/>
      <c r="AI48" s="893"/>
      <c r="AJ48" s="260" t="s">
        <v>0</v>
      </c>
      <c r="AL48" s="10"/>
      <c r="AM48" s="10"/>
      <c r="AO48" s="9"/>
      <c r="AR48" s="9"/>
      <c r="AS48" s="9"/>
      <c r="AT48" s="9"/>
      <c r="AU48" s="9"/>
      <c r="AV48" s="9"/>
      <c r="AW48" s="9"/>
      <c r="AX48" s="9"/>
      <c r="AY48" s="9"/>
    </row>
    <row r="49" spans="2:51" ht="33" customHeight="1" x14ac:dyDescent="0.4">
      <c r="B49" s="1101" t="s">
        <v>134</v>
      </c>
      <c r="C49" s="1102"/>
      <c r="D49" s="1102"/>
      <c r="E49" s="1102"/>
      <c r="F49" s="1102"/>
      <c r="G49" s="1103"/>
      <c r="H49" s="924"/>
      <c r="I49" s="925"/>
      <c r="J49" s="925"/>
      <c r="K49" s="925"/>
      <c r="L49" s="925"/>
      <c r="M49" s="925"/>
      <c r="N49" s="926"/>
      <c r="O49" s="924"/>
      <c r="P49" s="925"/>
      <c r="Q49" s="925"/>
      <c r="R49" s="926"/>
      <c r="S49" s="936"/>
      <c r="T49" s="937"/>
      <c r="U49" s="259" t="s">
        <v>41</v>
      </c>
      <c r="V49" s="936"/>
      <c r="W49" s="937"/>
      <c r="X49" s="261"/>
      <c r="Y49" s="928">
        <v>900</v>
      </c>
      <c r="Z49" s="929"/>
      <c r="AA49" s="930" t="s">
        <v>99</v>
      </c>
      <c r="AB49" s="931"/>
      <c r="AC49" s="932"/>
      <c r="AD49" s="933"/>
      <c r="AE49" s="933"/>
      <c r="AF49" s="260" t="s">
        <v>0</v>
      </c>
      <c r="AG49" s="934">
        <f>V49*0.15*Y49</f>
        <v>0</v>
      </c>
      <c r="AH49" s="935"/>
      <c r="AI49" s="935"/>
      <c r="AJ49" s="260" t="s">
        <v>0</v>
      </c>
      <c r="AL49" s="10"/>
      <c r="AM49" s="10"/>
      <c r="AO49" s="9"/>
      <c r="AR49" s="9"/>
      <c r="AS49" s="9"/>
      <c r="AT49" s="9"/>
      <c r="AU49" s="9"/>
      <c r="AV49" s="9"/>
      <c r="AW49" s="9"/>
      <c r="AX49" s="9"/>
      <c r="AY49" s="9"/>
    </row>
    <row r="50" spans="2:51" ht="33" customHeight="1" x14ac:dyDescent="0.4">
      <c r="B50" s="533" t="s">
        <v>138</v>
      </c>
      <c r="C50" s="771"/>
      <c r="D50" s="771"/>
      <c r="E50" s="771"/>
      <c r="F50" s="771"/>
      <c r="G50" s="772"/>
      <c r="H50" s="908"/>
      <c r="I50" s="909"/>
      <c r="J50" s="909"/>
      <c r="K50" s="909"/>
      <c r="L50" s="909"/>
      <c r="M50" s="909"/>
      <c r="N50" s="910"/>
      <c r="O50" s="911"/>
      <c r="P50" s="912"/>
      <c r="Q50" s="912"/>
      <c r="R50" s="913"/>
      <c r="S50" s="842"/>
      <c r="T50" s="843"/>
      <c r="U50" s="877" t="s">
        <v>41</v>
      </c>
      <c r="V50" s="911"/>
      <c r="W50" s="912"/>
      <c r="X50" s="913"/>
      <c r="Y50" s="916">
        <v>142500</v>
      </c>
      <c r="Z50" s="917"/>
      <c r="AA50" s="876" t="s">
        <v>145</v>
      </c>
      <c r="AB50" s="877"/>
      <c r="AC50" s="842"/>
      <c r="AD50" s="843"/>
      <c r="AE50" s="843"/>
      <c r="AF50" s="670" t="s">
        <v>0</v>
      </c>
      <c r="AG50" s="882">
        <f>Y50*S50</f>
        <v>0</v>
      </c>
      <c r="AH50" s="883"/>
      <c r="AI50" s="883"/>
      <c r="AJ50" s="670" t="s">
        <v>0</v>
      </c>
      <c r="AK50" s="10"/>
      <c r="AM50" s="9"/>
      <c r="AP50" s="9"/>
      <c r="AQ50" s="9"/>
      <c r="AR50" s="9"/>
      <c r="AS50" s="9"/>
      <c r="AT50" s="9"/>
      <c r="AU50" s="9"/>
      <c r="AV50" s="9"/>
      <c r="AW50" s="9"/>
    </row>
    <row r="51" spans="2:51" ht="33" customHeight="1" x14ac:dyDescent="0.4">
      <c r="B51" s="800" t="s">
        <v>137</v>
      </c>
      <c r="C51" s="801"/>
      <c r="D51" s="801"/>
      <c r="E51" s="801"/>
      <c r="F51" s="801"/>
      <c r="G51" s="802"/>
      <c r="H51" s="897"/>
      <c r="I51" s="898"/>
      <c r="J51" s="898"/>
      <c r="K51" s="898"/>
      <c r="L51" s="898"/>
      <c r="M51" s="898"/>
      <c r="N51" s="899"/>
      <c r="O51" s="900"/>
      <c r="P51" s="901"/>
      <c r="Q51" s="901"/>
      <c r="R51" s="902"/>
      <c r="S51" s="844"/>
      <c r="T51" s="845"/>
      <c r="U51" s="914"/>
      <c r="V51" s="848"/>
      <c r="W51" s="849"/>
      <c r="X51" s="262" t="s">
        <v>114</v>
      </c>
      <c r="Y51" s="918"/>
      <c r="Z51" s="919"/>
      <c r="AA51" s="922"/>
      <c r="AB51" s="914"/>
      <c r="AC51" s="844"/>
      <c r="AD51" s="845"/>
      <c r="AE51" s="845"/>
      <c r="AF51" s="696"/>
      <c r="AG51" s="890"/>
      <c r="AH51" s="891"/>
      <c r="AI51" s="891"/>
      <c r="AJ51" s="696"/>
      <c r="AK51" s="10"/>
      <c r="AM51" s="9"/>
      <c r="AP51" s="9"/>
      <c r="AQ51" s="9"/>
      <c r="AR51" s="9"/>
      <c r="AS51" s="9"/>
      <c r="AT51" s="9"/>
      <c r="AU51" s="9"/>
      <c r="AV51" s="9"/>
      <c r="AW51" s="9"/>
    </row>
    <row r="52" spans="2:51" ht="33" customHeight="1" x14ac:dyDescent="0.4">
      <c r="B52" s="800" t="s">
        <v>108</v>
      </c>
      <c r="C52" s="801"/>
      <c r="D52" s="801"/>
      <c r="E52" s="801"/>
      <c r="F52" s="801"/>
      <c r="G52" s="802"/>
      <c r="H52" s="903"/>
      <c r="I52" s="904"/>
      <c r="J52" s="904"/>
      <c r="K52" s="904"/>
      <c r="L52" s="904"/>
      <c r="M52" s="904"/>
      <c r="N52" s="905"/>
      <c r="O52" s="263" t="s">
        <v>136</v>
      </c>
      <c r="P52" s="270"/>
      <c r="Q52" s="840" t="s">
        <v>135</v>
      </c>
      <c r="R52" s="841"/>
      <c r="S52" s="844"/>
      <c r="T52" s="845"/>
      <c r="U52" s="914"/>
      <c r="V52" s="848"/>
      <c r="W52" s="849"/>
      <c r="X52" s="262" t="s">
        <v>100</v>
      </c>
      <c r="Y52" s="918"/>
      <c r="Z52" s="919"/>
      <c r="AA52" s="922"/>
      <c r="AB52" s="914"/>
      <c r="AC52" s="844"/>
      <c r="AD52" s="845"/>
      <c r="AE52" s="845"/>
      <c r="AF52" s="696"/>
      <c r="AG52" s="890"/>
      <c r="AH52" s="891"/>
      <c r="AI52" s="891"/>
      <c r="AJ52" s="696"/>
      <c r="AK52" s="10"/>
      <c r="AM52" s="9"/>
      <c r="AP52" s="9"/>
      <c r="AQ52" s="9"/>
      <c r="AR52" s="9"/>
      <c r="AS52" s="9"/>
      <c r="AT52" s="9"/>
      <c r="AU52" s="9"/>
      <c r="AV52" s="9"/>
      <c r="AW52" s="9"/>
    </row>
    <row r="53" spans="2:51" ht="33" customHeight="1" x14ac:dyDescent="0.4">
      <c r="B53" s="803" t="s">
        <v>109</v>
      </c>
      <c r="C53" s="804"/>
      <c r="D53" s="804"/>
      <c r="E53" s="804"/>
      <c r="F53" s="804"/>
      <c r="G53" s="805"/>
      <c r="H53" s="853"/>
      <c r="I53" s="854"/>
      <c r="J53" s="854"/>
      <c r="K53" s="854"/>
      <c r="L53" s="854"/>
      <c r="M53" s="854"/>
      <c r="N53" s="855"/>
      <c r="O53" s="856"/>
      <c r="P53" s="857"/>
      <c r="Q53" s="857"/>
      <c r="R53" s="858"/>
      <c r="S53" s="846"/>
      <c r="T53" s="847"/>
      <c r="U53" s="915"/>
      <c r="V53" s="859"/>
      <c r="W53" s="860"/>
      <c r="X53" s="256" t="s">
        <v>84</v>
      </c>
      <c r="Y53" s="920"/>
      <c r="Z53" s="921"/>
      <c r="AA53" s="923"/>
      <c r="AB53" s="915"/>
      <c r="AC53" s="846"/>
      <c r="AD53" s="847"/>
      <c r="AE53" s="847"/>
      <c r="AF53" s="697"/>
      <c r="AG53" s="892"/>
      <c r="AH53" s="893"/>
      <c r="AI53" s="893"/>
      <c r="AJ53" s="697"/>
      <c r="AK53" s="10"/>
      <c r="AM53" s="9"/>
      <c r="AP53" s="9"/>
      <c r="AQ53" s="9"/>
      <c r="AR53" s="9"/>
      <c r="AS53" s="9"/>
      <c r="AT53" s="9"/>
      <c r="AU53" s="9"/>
      <c r="AV53" s="9"/>
      <c r="AW53" s="9"/>
    </row>
    <row r="54" spans="2:51" ht="23.25" customHeight="1" x14ac:dyDescent="0.4">
      <c r="B54" s="600" t="s">
        <v>111</v>
      </c>
      <c r="C54" s="600"/>
      <c r="D54" s="600"/>
      <c r="E54" s="600"/>
      <c r="F54" s="600"/>
      <c r="G54" s="600"/>
      <c r="H54" s="887"/>
      <c r="I54" s="887"/>
      <c r="J54" s="887"/>
      <c r="K54" s="887"/>
      <c r="L54" s="887"/>
      <c r="M54" s="887"/>
      <c r="N54" s="887"/>
      <c r="O54" s="264" t="s">
        <v>115</v>
      </c>
      <c r="P54" s="889"/>
      <c r="Q54" s="889"/>
      <c r="R54" s="265" t="s">
        <v>116</v>
      </c>
      <c r="S54" s="842"/>
      <c r="T54" s="843"/>
      <c r="U54" s="877" t="s">
        <v>41</v>
      </c>
      <c r="V54" s="842"/>
      <c r="W54" s="843"/>
      <c r="X54" s="670" t="s">
        <v>100</v>
      </c>
      <c r="Y54" s="872">
        <v>448</v>
      </c>
      <c r="Z54" s="873"/>
      <c r="AA54" s="876" t="s">
        <v>99</v>
      </c>
      <c r="AB54" s="877"/>
      <c r="AC54" s="842"/>
      <c r="AD54" s="843"/>
      <c r="AE54" s="843"/>
      <c r="AF54" s="670" t="s">
        <v>0</v>
      </c>
      <c r="AG54" s="882">
        <f>P55*V54*Y54</f>
        <v>0</v>
      </c>
      <c r="AH54" s="883"/>
      <c r="AI54" s="883"/>
      <c r="AJ54" s="670" t="s">
        <v>0</v>
      </c>
      <c r="AK54" s="10"/>
      <c r="AM54" s="9"/>
      <c r="AP54" s="9"/>
      <c r="AQ54" s="9"/>
      <c r="AR54" s="9"/>
      <c r="AS54" s="9"/>
      <c r="AT54" s="9"/>
      <c r="AU54" s="9"/>
      <c r="AV54" s="9"/>
      <c r="AW54" s="9"/>
    </row>
    <row r="55" spans="2:51" ht="23.25" customHeight="1" thickBot="1" x14ac:dyDescent="0.45">
      <c r="B55" s="1100"/>
      <c r="C55" s="1100"/>
      <c r="D55" s="1100"/>
      <c r="E55" s="1100"/>
      <c r="F55" s="1100"/>
      <c r="G55" s="1100"/>
      <c r="H55" s="888"/>
      <c r="I55" s="888"/>
      <c r="J55" s="888"/>
      <c r="K55" s="888"/>
      <c r="L55" s="888"/>
      <c r="M55" s="888"/>
      <c r="N55" s="888"/>
      <c r="O55" s="266" t="s">
        <v>96</v>
      </c>
      <c r="P55" s="865"/>
      <c r="Q55" s="865"/>
      <c r="R55" s="267" t="s">
        <v>95</v>
      </c>
      <c r="S55" s="880"/>
      <c r="T55" s="881"/>
      <c r="U55" s="879"/>
      <c r="V55" s="880"/>
      <c r="W55" s="881"/>
      <c r="X55" s="671"/>
      <c r="Y55" s="874"/>
      <c r="Z55" s="875"/>
      <c r="AA55" s="878"/>
      <c r="AB55" s="879"/>
      <c r="AC55" s="880"/>
      <c r="AD55" s="881"/>
      <c r="AE55" s="881"/>
      <c r="AF55" s="671"/>
      <c r="AG55" s="884"/>
      <c r="AH55" s="885"/>
      <c r="AI55" s="885"/>
      <c r="AJ55" s="671"/>
      <c r="AK55" s="10"/>
      <c r="AM55" s="9"/>
      <c r="AP55" s="9"/>
      <c r="AQ55" s="9"/>
      <c r="AR55" s="9"/>
      <c r="AS55" s="9"/>
      <c r="AT55" s="9"/>
      <c r="AU55" s="9"/>
      <c r="AV55" s="9"/>
      <c r="AW55" s="9"/>
    </row>
    <row r="56" spans="2:51" ht="33" customHeight="1" x14ac:dyDescent="0.4">
      <c r="B56" s="809" t="s">
        <v>32</v>
      </c>
      <c r="C56" s="810"/>
      <c r="D56" s="810"/>
      <c r="E56" s="810"/>
      <c r="F56" s="810"/>
      <c r="G56" s="811"/>
      <c r="H56" s="869"/>
      <c r="I56" s="870"/>
      <c r="J56" s="870"/>
      <c r="K56" s="870"/>
      <c r="L56" s="870"/>
      <c r="M56" s="870"/>
      <c r="N56" s="870"/>
      <c r="O56" s="870"/>
      <c r="P56" s="870"/>
      <c r="Q56" s="870"/>
      <c r="R56" s="870"/>
      <c r="S56" s="870"/>
      <c r="T56" s="870"/>
      <c r="U56" s="870"/>
      <c r="V56" s="870"/>
      <c r="W56" s="870"/>
      <c r="X56" s="870"/>
      <c r="Y56" s="870"/>
      <c r="Z56" s="870"/>
      <c r="AA56" s="870"/>
      <c r="AB56" s="871"/>
      <c r="AC56" s="492">
        <f>SUM(AC47:AE55)</f>
        <v>0</v>
      </c>
      <c r="AD56" s="493"/>
      <c r="AE56" s="493"/>
      <c r="AF56" s="257" t="s">
        <v>0</v>
      </c>
      <c r="AG56" s="492">
        <f>SUM(AG47:AI55)</f>
        <v>0</v>
      </c>
      <c r="AH56" s="493"/>
      <c r="AI56" s="493"/>
      <c r="AJ56" s="257" t="s">
        <v>0</v>
      </c>
      <c r="AK56" s="84" t="s">
        <v>121</v>
      </c>
      <c r="AM56" s="9"/>
      <c r="AP56" s="9"/>
      <c r="AQ56" s="9"/>
      <c r="AR56" s="9"/>
      <c r="AS56" s="9"/>
      <c r="AT56" s="9"/>
      <c r="AU56" s="9"/>
      <c r="AV56" s="9"/>
      <c r="AW56" s="9"/>
    </row>
    <row r="57" spans="2:51" ht="18.75" customHeight="1" x14ac:dyDescent="0.4">
      <c r="AJ57" s="10"/>
      <c r="AK57" s="10"/>
      <c r="AM57" s="9"/>
      <c r="AP57" s="9"/>
      <c r="AQ57" s="9"/>
      <c r="AR57" s="9"/>
      <c r="AS57" s="9"/>
      <c r="AT57" s="9"/>
      <c r="AU57" s="9"/>
      <c r="AV57" s="9"/>
      <c r="AW57" s="9"/>
    </row>
    <row r="58" spans="2:51" ht="18.75" customHeight="1" x14ac:dyDescent="0.4">
      <c r="B58" s="63" t="s">
        <v>133</v>
      </c>
      <c r="AJ58" s="10"/>
      <c r="AK58" s="10"/>
      <c r="AM58" s="9"/>
      <c r="AP58" s="9"/>
      <c r="AQ58" s="9"/>
      <c r="AR58" s="9"/>
      <c r="AS58" s="9"/>
      <c r="AT58" s="9"/>
      <c r="AU58" s="9"/>
      <c r="AV58" s="9"/>
      <c r="AW58" s="9"/>
    </row>
    <row r="59" spans="2:51" ht="21.75" customHeight="1" x14ac:dyDescent="0.4">
      <c r="B59" s="782"/>
      <c r="C59" s="782"/>
      <c r="D59" s="782"/>
      <c r="E59" s="782"/>
      <c r="F59" s="782"/>
      <c r="G59" s="597" t="s">
        <v>127</v>
      </c>
      <c r="H59" s="598"/>
      <c r="I59" s="598"/>
      <c r="J59" s="598"/>
      <c r="K59" s="598"/>
      <c r="L59" s="598"/>
      <c r="M59" s="598"/>
      <c r="N59" s="598"/>
      <c r="O59" s="598"/>
      <c r="P59" s="598"/>
      <c r="Q59" s="598"/>
      <c r="R59" s="598"/>
      <c r="S59" s="598"/>
      <c r="T59" s="598"/>
      <c r="U59" s="599"/>
      <c r="V59" s="533" t="s">
        <v>131</v>
      </c>
      <c r="W59" s="526"/>
      <c r="X59" s="526"/>
      <c r="Y59" s="526"/>
      <c r="Z59" s="527"/>
      <c r="AA59" s="600" t="s">
        <v>32</v>
      </c>
      <c r="AB59" s="600"/>
      <c r="AC59" s="600"/>
      <c r="AD59" s="600"/>
      <c r="AE59" s="600"/>
      <c r="AJ59" s="10"/>
      <c r="AK59" s="10"/>
      <c r="AM59" s="9"/>
      <c r="AP59" s="9"/>
      <c r="AQ59" s="9"/>
      <c r="AR59" s="9"/>
      <c r="AS59" s="9"/>
      <c r="AT59" s="9"/>
      <c r="AU59" s="9"/>
      <c r="AV59" s="9"/>
      <c r="AW59" s="9"/>
    </row>
    <row r="60" spans="2:51" ht="21.75" customHeight="1" x14ac:dyDescent="0.4">
      <c r="B60" s="782"/>
      <c r="C60" s="782"/>
      <c r="D60" s="782"/>
      <c r="E60" s="782"/>
      <c r="F60" s="782"/>
      <c r="G60" s="799" t="s">
        <v>139</v>
      </c>
      <c r="H60" s="600"/>
      <c r="I60" s="600"/>
      <c r="J60" s="600"/>
      <c r="K60" s="600"/>
      <c r="L60" s="598" t="s">
        <v>140</v>
      </c>
      <c r="M60" s="598"/>
      <c r="N60" s="598"/>
      <c r="O60" s="598"/>
      <c r="P60" s="598"/>
      <c r="Q60" s="598"/>
      <c r="R60" s="598"/>
      <c r="S60" s="598"/>
      <c r="T60" s="598"/>
      <c r="U60" s="599"/>
      <c r="V60" s="773"/>
      <c r="W60" s="538"/>
      <c r="X60" s="538"/>
      <c r="Y60" s="538"/>
      <c r="Z60" s="539"/>
      <c r="AA60" s="600"/>
      <c r="AB60" s="600"/>
      <c r="AC60" s="600"/>
      <c r="AD60" s="600"/>
      <c r="AE60" s="600"/>
      <c r="AJ60" s="10"/>
      <c r="AK60" s="10"/>
      <c r="AM60" s="9"/>
      <c r="AP60" s="9"/>
      <c r="AQ60" s="9"/>
      <c r="AR60" s="9"/>
      <c r="AS60" s="9"/>
      <c r="AT60" s="9"/>
      <c r="AU60" s="9"/>
      <c r="AV60" s="9"/>
      <c r="AW60" s="9"/>
    </row>
    <row r="61" spans="2:51" ht="33.75" customHeight="1" thickBot="1" x14ac:dyDescent="0.45">
      <c r="B61" s="783"/>
      <c r="C61" s="783"/>
      <c r="D61" s="783"/>
      <c r="E61" s="783"/>
      <c r="F61" s="783"/>
      <c r="G61" s="601"/>
      <c r="H61" s="601"/>
      <c r="I61" s="601"/>
      <c r="J61" s="601"/>
      <c r="K61" s="601"/>
      <c r="L61" s="797" t="s">
        <v>129</v>
      </c>
      <c r="M61" s="601"/>
      <c r="N61" s="601"/>
      <c r="O61" s="601"/>
      <c r="P61" s="601"/>
      <c r="Q61" s="798" t="s">
        <v>130</v>
      </c>
      <c r="R61" s="601"/>
      <c r="S61" s="601"/>
      <c r="T61" s="601"/>
      <c r="U61" s="601"/>
      <c r="V61" s="528"/>
      <c r="W61" s="529"/>
      <c r="X61" s="529"/>
      <c r="Y61" s="529"/>
      <c r="Z61" s="530"/>
      <c r="AA61" s="601"/>
      <c r="AB61" s="601"/>
      <c r="AC61" s="601"/>
      <c r="AD61" s="601"/>
      <c r="AE61" s="601"/>
      <c r="AJ61" s="10"/>
      <c r="AK61" s="10"/>
      <c r="AM61" s="9"/>
      <c r="AP61" s="9"/>
      <c r="AQ61" s="9"/>
      <c r="AR61" s="9"/>
      <c r="AS61" s="9"/>
      <c r="AT61" s="9"/>
      <c r="AU61" s="9"/>
      <c r="AV61" s="9"/>
      <c r="AW61" s="9"/>
    </row>
    <row r="62" spans="2:51" ht="33" customHeight="1" thickTop="1" x14ac:dyDescent="0.4">
      <c r="B62" s="781" t="s">
        <v>125</v>
      </c>
      <c r="C62" s="781"/>
      <c r="D62" s="781"/>
      <c r="E62" s="781"/>
      <c r="F62" s="781"/>
      <c r="G62" s="1097">
        <f>AV32</f>
        <v>0</v>
      </c>
      <c r="H62" s="1098"/>
      <c r="I62" s="1098"/>
      <c r="J62" s="1099"/>
      <c r="K62" s="74" t="s">
        <v>0</v>
      </c>
      <c r="L62" s="1097">
        <f>AC38</f>
        <v>0</v>
      </c>
      <c r="M62" s="1098"/>
      <c r="N62" s="1098"/>
      <c r="O62" s="1099"/>
      <c r="P62" s="74" t="s">
        <v>0</v>
      </c>
      <c r="Q62" s="1097">
        <f>Q42</f>
        <v>0</v>
      </c>
      <c r="R62" s="1098"/>
      <c r="S62" s="1098"/>
      <c r="T62" s="1099"/>
      <c r="U62" s="74" t="s">
        <v>0</v>
      </c>
      <c r="V62" s="1097">
        <f>AC56</f>
        <v>0</v>
      </c>
      <c r="W62" s="1098"/>
      <c r="X62" s="1098"/>
      <c r="Y62" s="1099"/>
      <c r="Z62" s="74" t="s">
        <v>0</v>
      </c>
      <c r="AA62" s="1097">
        <f>SUM(G62,L62,Q62,V62)</f>
        <v>0</v>
      </c>
      <c r="AB62" s="1098"/>
      <c r="AC62" s="1098"/>
      <c r="AD62" s="1099"/>
      <c r="AE62" s="74" t="s">
        <v>0</v>
      </c>
      <c r="AJ62" s="10"/>
      <c r="AK62" s="10"/>
      <c r="AM62" s="9"/>
      <c r="AP62" s="9"/>
      <c r="AQ62" s="9"/>
      <c r="AR62" s="9"/>
      <c r="AS62" s="9"/>
      <c r="AT62" s="9"/>
      <c r="AU62" s="9"/>
      <c r="AV62" s="9"/>
      <c r="AW62" s="9"/>
    </row>
    <row r="63" spans="2:51" ht="33" customHeight="1" x14ac:dyDescent="0.4">
      <c r="B63" s="597" t="s">
        <v>50</v>
      </c>
      <c r="C63" s="598"/>
      <c r="D63" s="598"/>
      <c r="E63" s="598"/>
      <c r="F63" s="599"/>
      <c r="G63" s="1094">
        <f>AZ32</f>
        <v>0</v>
      </c>
      <c r="H63" s="1095"/>
      <c r="I63" s="1095"/>
      <c r="J63" s="1096"/>
      <c r="K63" s="71" t="s">
        <v>0</v>
      </c>
      <c r="L63" s="1094">
        <f>AG38</f>
        <v>0</v>
      </c>
      <c r="M63" s="1095"/>
      <c r="N63" s="1095"/>
      <c r="O63" s="1096"/>
      <c r="P63" s="71" t="s">
        <v>0</v>
      </c>
      <c r="Q63" s="1094">
        <f>U42</f>
        <v>0</v>
      </c>
      <c r="R63" s="1095"/>
      <c r="S63" s="1095"/>
      <c r="T63" s="1096"/>
      <c r="U63" s="71" t="s">
        <v>0</v>
      </c>
      <c r="V63" s="1094">
        <f>AG56</f>
        <v>0</v>
      </c>
      <c r="W63" s="1095"/>
      <c r="X63" s="1095"/>
      <c r="Y63" s="1096"/>
      <c r="Z63" s="71" t="s">
        <v>0</v>
      </c>
      <c r="AA63" s="1097">
        <f>SUM(G63,L63,Q63,V63)</f>
        <v>0</v>
      </c>
      <c r="AB63" s="1098"/>
      <c r="AC63" s="1098"/>
      <c r="AD63" s="1099"/>
      <c r="AE63" s="71" t="s">
        <v>0</v>
      </c>
      <c r="AJ63" s="10"/>
      <c r="AK63" s="10"/>
      <c r="AM63" s="9"/>
      <c r="AP63" s="9"/>
      <c r="AQ63" s="9"/>
      <c r="AR63" s="9"/>
      <c r="AS63" s="9"/>
      <c r="AT63" s="9"/>
      <c r="AU63" s="9"/>
      <c r="AV63" s="9"/>
      <c r="AW63" s="9"/>
    </row>
    <row r="64" spans="2:51" ht="18.75" customHeight="1" x14ac:dyDescent="0.4">
      <c r="B64" s="7" t="s">
        <v>132</v>
      </c>
      <c r="AJ64" s="10"/>
      <c r="AK64" s="10"/>
      <c r="AM64" s="9"/>
      <c r="AP64" s="9"/>
      <c r="AQ64" s="9"/>
      <c r="AR64" s="9"/>
      <c r="AS64" s="9"/>
      <c r="AT64" s="9"/>
      <c r="AU64" s="9"/>
      <c r="AV64" s="9"/>
      <c r="AW64" s="9"/>
    </row>
    <row r="65" spans="2:49" ht="18.75" customHeight="1" x14ac:dyDescent="0.4">
      <c r="AJ65" s="10"/>
      <c r="AK65" s="10"/>
      <c r="AM65" s="9"/>
      <c r="AP65" s="9"/>
      <c r="AQ65" s="9"/>
      <c r="AR65" s="9"/>
      <c r="AS65" s="9"/>
      <c r="AT65" s="9"/>
      <c r="AU65" s="9"/>
      <c r="AV65" s="9"/>
      <c r="AW65" s="9"/>
    </row>
    <row r="66" spans="2:49" ht="17.25" x14ac:dyDescent="0.4">
      <c r="B66" s="11" t="s">
        <v>66</v>
      </c>
    </row>
    <row r="67" spans="2:49" ht="17.25" x14ac:dyDescent="0.4">
      <c r="B67" s="95" t="s">
        <v>143</v>
      </c>
    </row>
    <row r="68" spans="2:49" ht="17.25" x14ac:dyDescent="0.4">
      <c r="B68" s="95" t="s">
        <v>142</v>
      </c>
    </row>
  </sheetData>
  <mergeCells count="282">
    <mergeCell ref="A2:BD2"/>
    <mergeCell ref="B4:D4"/>
    <mergeCell ref="E4:K4"/>
    <mergeCell ref="Z4:AC4"/>
    <mergeCell ref="AD4:AI4"/>
    <mergeCell ref="AL4:AQ4"/>
    <mergeCell ref="AR4:AS4"/>
    <mergeCell ref="AW4:AZ4"/>
    <mergeCell ref="BA4:BB4"/>
    <mergeCell ref="AV8:BC9"/>
    <mergeCell ref="AB9:AD9"/>
    <mergeCell ref="AE9:AG9"/>
    <mergeCell ref="AH9:AJ9"/>
    <mergeCell ref="AK9:AM9"/>
    <mergeCell ref="AN9:AP9"/>
    <mergeCell ref="B8:T10"/>
    <mergeCell ref="U8:W10"/>
    <mergeCell ref="X8:AA10"/>
    <mergeCell ref="AB8:AP8"/>
    <mergeCell ref="AQ8:AR10"/>
    <mergeCell ref="AS8:AU10"/>
    <mergeCell ref="AV10:AY10"/>
    <mergeCell ref="AZ10:BC10"/>
    <mergeCell ref="B11:F23"/>
    <mergeCell ref="G11:M18"/>
    <mergeCell ref="N11:T11"/>
    <mergeCell ref="U11:V11"/>
    <mergeCell ref="X11:Y18"/>
    <mergeCell ref="Z11:AA18"/>
    <mergeCell ref="AQ11:AR11"/>
    <mergeCell ref="AV11:AX18"/>
    <mergeCell ref="AY11:AY18"/>
    <mergeCell ref="AU17:AU18"/>
    <mergeCell ref="N18:T18"/>
    <mergeCell ref="U18:V18"/>
    <mergeCell ref="AQ18:AR18"/>
    <mergeCell ref="G19:M22"/>
    <mergeCell ref="N19:T19"/>
    <mergeCell ref="U19:V19"/>
    <mergeCell ref="X19:Y22"/>
    <mergeCell ref="Z19:AA22"/>
    <mergeCell ref="AZ11:BB18"/>
    <mergeCell ref="BC11:BC18"/>
    <mergeCell ref="N12:T12"/>
    <mergeCell ref="U12:V12"/>
    <mergeCell ref="AQ12:AR12"/>
    <mergeCell ref="N13:T13"/>
    <mergeCell ref="U13:V13"/>
    <mergeCell ref="AQ13:AR13"/>
    <mergeCell ref="AS13:AT14"/>
    <mergeCell ref="N16:T16"/>
    <mergeCell ref="U16:V16"/>
    <mergeCell ref="AQ16:AR16"/>
    <mergeCell ref="N17:T17"/>
    <mergeCell ref="U17:V17"/>
    <mergeCell ref="AQ17:AR17"/>
    <mergeCell ref="AU13:AU14"/>
    <mergeCell ref="N14:T14"/>
    <mergeCell ref="U14:V14"/>
    <mergeCell ref="AQ14:AR14"/>
    <mergeCell ref="N15:T15"/>
    <mergeCell ref="U15:V15"/>
    <mergeCell ref="AQ15:AR15"/>
    <mergeCell ref="AS15:AU15"/>
    <mergeCell ref="AS17:AT18"/>
    <mergeCell ref="BC19:BC22"/>
    <mergeCell ref="N20:T20"/>
    <mergeCell ref="U20:V20"/>
    <mergeCell ref="AQ20:AR20"/>
    <mergeCell ref="N21:T21"/>
    <mergeCell ref="U21:V21"/>
    <mergeCell ref="AQ21:AR21"/>
    <mergeCell ref="AS21:AU21"/>
    <mergeCell ref="N22:T22"/>
    <mergeCell ref="U22:V22"/>
    <mergeCell ref="AQ19:AR19"/>
    <mergeCell ref="AS19:AT20"/>
    <mergeCell ref="AU19:AU20"/>
    <mergeCell ref="AV19:AX22"/>
    <mergeCell ref="AY19:AY22"/>
    <mergeCell ref="AZ19:BB22"/>
    <mergeCell ref="AQ22:AR22"/>
    <mergeCell ref="AS22:AT22"/>
    <mergeCell ref="AZ23:BC23"/>
    <mergeCell ref="B24:F26"/>
    <mergeCell ref="G24:M24"/>
    <mergeCell ref="N24:T24"/>
    <mergeCell ref="U24:V24"/>
    <mergeCell ref="X24:Z24"/>
    <mergeCell ref="AQ24:AR24"/>
    <mergeCell ref="AS24:AU24"/>
    <mergeCell ref="AV24:AX24"/>
    <mergeCell ref="AZ24:BB24"/>
    <mergeCell ref="G23:M23"/>
    <mergeCell ref="N23:T23"/>
    <mergeCell ref="U23:V23"/>
    <mergeCell ref="X23:AA23"/>
    <mergeCell ref="AQ23:AR23"/>
    <mergeCell ref="AS23:AU23"/>
    <mergeCell ref="AV25:AX26"/>
    <mergeCell ref="AY25:AY26"/>
    <mergeCell ref="AZ25:BB26"/>
    <mergeCell ref="BC25:BC26"/>
    <mergeCell ref="N26:T26"/>
    <mergeCell ref="U26:V26"/>
    <mergeCell ref="X26:Z26"/>
    <mergeCell ref="AQ26:AR26"/>
    <mergeCell ref="G25:M26"/>
    <mergeCell ref="N25:T25"/>
    <mergeCell ref="U25:V25"/>
    <mergeCell ref="X25:Z25"/>
    <mergeCell ref="AQ25:AR25"/>
    <mergeCell ref="AS25:AU26"/>
    <mergeCell ref="AZ27:BB28"/>
    <mergeCell ref="BC27:BC28"/>
    <mergeCell ref="N28:T28"/>
    <mergeCell ref="U28:V28"/>
    <mergeCell ref="X28:Z28"/>
    <mergeCell ref="AQ28:AR28"/>
    <mergeCell ref="B27:F28"/>
    <mergeCell ref="G27:M28"/>
    <mergeCell ref="N27:T27"/>
    <mergeCell ref="U27:V27"/>
    <mergeCell ref="X27:Z27"/>
    <mergeCell ref="AQ27:AR27"/>
    <mergeCell ref="B29:F31"/>
    <mergeCell ref="G29:M29"/>
    <mergeCell ref="N29:T29"/>
    <mergeCell ref="X29:Z29"/>
    <mergeCell ref="AQ29:AR29"/>
    <mergeCell ref="G30:M31"/>
    <mergeCell ref="AS29:AU29"/>
    <mergeCell ref="AS27:AU28"/>
    <mergeCell ref="AV27:AX28"/>
    <mergeCell ref="AY27:AY28"/>
    <mergeCell ref="AZ30:BB31"/>
    <mergeCell ref="BC30:BC31"/>
    <mergeCell ref="N31:T31"/>
    <mergeCell ref="U31:V31"/>
    <mergeCell ref="X31:Z31"/>
    <mergeCell ref="AQ31:AR31"/>
    <mergeCell ref="AV29:AX29"/>
    <mergeCell ref="AZ29:BB29"/>
    <mergeCell ref="N30:T30"/>
    <mergeCell ref="U30:V30"/>
    <mergeCell ref="X30:Z30"/>
    <mergeCell ref="AQ30:AR30"/>
    <mergeCell ref="AS30:AU31"/>
    <mergeCell ref="AV30:AX31"/>
    <mergeCell ref="AY30:AY31"/>
    <mergeCell ref="B32:T32"/>
    <mergeCell ref="AV32:AX32"/>
    <mergeCell ref="AZ32:BB32"/>
    <mergeCell ref="B36:F37"/>
    <mergeCell ref="G36:J37"/>
    <mergeCell ref="K36:M37"/>
    <mergeCell ref="N36:U37"/>
    <mergeCell ref="V36:X37"/>
    <mergeCell ref="Y36:AB37"/>
    <mergeCell ref="AC36:AJ36"/>
    <mergeCell ref="AC37:AF37"/>
    <mergeCell ref="AG37:AJ37"/>
    <mergeCell ref="AC38:AE38"/>
    <mergeCell ref="AG38:AI38"/>
    <mergeCell ref="B40:J41"/>
    <mergeCell ref="K40:M41"/>
    <mergeCell ref="N40:P41"/>
    <mergeCell ref="Q40:X40"/>
    <mergeCell ref="Q41:T41"/>
    <mergeCell ref="U41:X41"/>
    <mergeCell ref="B42:J42"/>
    <mergeCell ref="K42:L42"/>
    <mergeCell ref="N42:O42"/>
    <mergeCell ref="Q42:S42"/>
    <mergeCell ref="U42:W42"/>
    <mergeCell ref="B38:F38"/>
    <mergeCell ref="G38:J38"/>
    <mergeCell ref="K38:L38"/>
    <mergeCell ref="N38:O38"/>
    <mergeCell ref="Q38:R38"/>
    <mergeCell ref="S38:T38"/>
    <mergeCell ref="V38:W38"/>
    <mergeCell ref="Y38:Z38"/>
    <mergeCell ref="AA38:AB38"/>
    <mergeCell ref="B45:G46"/>
    <mergeCell ref="H45:N46"/>
    <mergeCell ref="O45:R46"/>
    <mergeCell ref="S45:U46"/>
    <mergeCell ref="V45:X46"/>
    <mergeCell ref="Y45:AB46"/>
    <mergeCell ref="AC45:AJ45"/>
    <mergeCell ref="AC46:AF46"/>
    <mergeCell ref="AG46:AJ46"/>
    <mergeCell ref="B47:G47"/>
    <mergeCell ref="H47:N47"/>
    <mergeCell ref="P47:Q47"/>
    <mergeCell ref="S47:T47"/>
    <mergeCell ref="V47:W47"/>
    <mergeCell ref="Y47:Z47"/>
    <mergeCell ref="AA47:AB47"/>
    <mergeCell ref="AC47:AE47"/>
    <mergeCell ref="AG47:AI47"/>
    <mergeCell ref="B48:G48"/>
    <mergeCell ref="H48:N48"/>
    <mergeCell ref="P48:Q48"/>
    <mergeCell ref="Y48:Z48"/>
    <mergeCell ref="AA48:AB48"/>
    <mergeCell ref="AC48:AE48"/>
    <mergeCell ref="AG48:AI48"/>
    <mergeCell ref="AC49:AE49"/>
    <mergeCell ref="AG49:AI49"/>
    <mergeCell ref="S48:T48"/>
    <mergeCell ref="V48:W48"/>
    <mergeCell ref="B49:G49"/>
    <mergeCell ref="H49:N49"/>
    <mergeCell ref="O49:R49"/>
    <mergeCell ref="V49:W49"/>
    <mergeCell ref="Y49:Z49"/>
    <mergeCell ref="AA49:AB49"/>
    <mergeCell ref="S49:T49"/>
    <mergeCell ref="AF50:AF53"/>
    <mergeCell ref="AG50:AI53"/>
    <mergeCell ref="AJ50:AJ53"/>
    <mergeCell ref="B51:G51"/>
    <mergeCell ref="H51:N51"/>
    <mergeCell ref="O51:R51"/>
    <mergeCell ref="V51:W51"/>
    <mergeCell ref="B52:G52"/>
    <mergeCell ref="H52:N52"/>
    <mergeCell ref="B50:G50"/>
    <mergeCell ref="H50:N50"/>
    <mergeCell ref="O50:R50"/>
    <mergeCell ref="S50:T53"/>
    <mergeCell ref="U50:U53"/>
    <mergeCell ref="V50:X50"/>
    <mergeCell ref="Y50:Z53"/>
    <mergeCell ref="AA50:AB53"/>
    <mergeCell ref="AJ54:AJ55"/>
    <mergeCell ref="P55:Q55"/>
    <mergeCell ref="B56:G56"/>
    <mergeCell ref="H56:AB56"/>
    <mergeCell ref="AC56:AE56"/>
    <mergeCell ref="AG56:AI56"/>
    <mergeCell ref="X54:X55"/>
    <mergeCell ref="Y54:Z55"/>
    <mergeCell ref="AA54:AB55"/>
    <mergeCell ref="AC54:AE55"/>
    <mergeCell ref="AF54:AF55"/>
    <mergeCell ref="AG54:AI55"/>
    <mergeCell ref="B54:G55"/>
    <mergeCell ref="H54:N55"/>
    <mergeCell ref="P54:Q54"/>
    <mergeCell ref="S54:T55"/>
    <mergeCell ref="U54:U55"/>
    <mergeCell ref="V54:W55"/>
    <mergeCell ref="B63:F63"/>
    <mergeCell ref="G63:J63"/>
    <mergeCell ref="L63:O63"/>
    <mergeCell ref="Q63:T63"/>
    <mergeCell ref="V63:Y63"/>
    <mergeCell ref="AA63:AD63"/>
    <mergeCell ref="B62:F62"/>
    <mergeCell ref="G62:J62"/>
    <mergeCell ref="L62:O62"/>
    <mergeCell ref="Q62:T62"/>
    <mergeCell ref="V62:Y62"/>
    <mergeCell ref="AA62:AD62"/>
    <mergeCell ref="B59:F61"/>
    <mergeCell ref="G59:U59"/>
    <mergeCell ref="V59:Z61"/>
    <mergeCell ref="AA59:AE61"/>
    <mergeCell ref="G60:K61"/>
    <mergeCell ref="L60:U60"/>
    <mergeCell ref="L61:P61"/>
    <mergeCell ref="Q61:U61"/>
    <mergeCell ref="Q52:R52"/>
    <mergeCell ref="AC50:AE53"/>
    <mergeCell ref="V52:W52"/>
    <mergeCell ref="B53:G53"/>
    <mergeCell ref="H53:N53"/>
    <mergeCell ref="O53:R53"/>
    <mergeCell ref="V53:W53"/>
  </mergeCells>
  <phoneticPr fontId="2"/>
  <pageMargins left="0.7" right="0.7" top="0.75" bottom="0.75" header="0.3" footer="0.3"/>
  <pageSetup paperSize="9" scale="49" fitToHeight="0" orientation="landscape" r:id="rId1"/>
  <rowBreaks count="1" manualBreakCount="1">
    <brk id="42"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【別記様式A】自動転記</vt:lpstr>
      <vt:lpstr>【別記様式C】団体集計用</vt:lpstr>
      <vt:lpstr>生産者 (1)</vt:lpstr>
      <vt:lpstr>生産者 (2)</vt:lpstr>
      <vt:lpstr>生産者 (3)</vt:lpstr>
      <vt:lpstr>生産者 (4)</vt:lpstr>
      <vt:lpstr>生産者 (5)</vt:lpstr>
      <vt:lpstr>生産者 (6)</vt:lpstr>
      <vt:lpstr>生産者 (7)</vt:lpstr>
      <vt:lpstr>生産者 (8)</vt:lpstr>
      <vt:lpstr>【別記様式C】団体集計用!_Hlk164758814</vt:lpstr>
      <vt:lpstr>'生産者 (1)'!_Hlk164758814</vt:lpstr>
      <vt:lpstr>'生産者 (2)'!_Hlk164758814</vt:lpstr>
      <vt:lpstr>'生産者 (3)'!_Hlk164758814</vt:lpstr>
      <vt:lpstr>'生産者 (4)'!_Hlk164758814</vt:lpstr>
      <vt:lpstr>'生産者 (5)'!_Hlk164758814</vt:lpstr>
      <vt:lpstr>'生産者 (6)'!_Hlk164758814</vt:lpstr>
      <vt:lpstr>'生産者 (7)'!_Hlk164758814</vt:lpstr>
      <vt:lpstr>'生産者 (8)'!_Hlk164758814</vt:lpstr>
      <vt:lpstr>【別記様式A】自動転記!Print_Area</vt:lpstr>
      <vt:lpstr>【別記様式C】団体集計用!Print_Area</vt:lpstr>
      <vt:lpstr>'生産者 (1)'!Print_Area</vt:lpstr>
      <vt:lpstr>'生産者 (2)'!Print_Area</vt:lpstr>
      <vt:lpstr>'生産者 (3)'!Print_Area</vt:lpstr>
      <vt:lpstr>'生産者 (4)'!Print_Area</vt:lpstr>
      <vt:lpstr>'生産者 (5)'!Print_Area</vt:lpstr>
      <vt:lpstr>'生産者 (6)'!Print_Area</vt:lpstr>
      <vt:lpstr>'生産者 (7)'!Print_Area</vt:lpstr>
      <vt:lpstr>'生産者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小林 甫</cp:lastModifiedBy>
  <cp:lastPrinted>2024-07-31T08:03:10Z</cp:lastPrinted>
  <dcterms:created xsi:type="dcterms:W3CDTF">2024-04-23T07:25:03Z</dcterms:created>
  <dcterms:modified xsi:type="dcterms:W3CDTF">2025-06-04T04:25:27Z</dcterms:modified>
</cp:coreProperties>
</file>