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5普通会計決算統計\20 令和5年度財政状況資料集の作成・公表について（依頼）【国3.21締切】\07 HP用データ\"/>
    </mc:Choice>
  </mc:AlternateContent>
  <xr:revisionPtr revIDLastSave="0" documentId="13_ncr:1_{6A1BB05C-A1FB-47D0-8B5E-9EFF242C2261}"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O37" i="10"/>
  <c r="BE37" i="10"/>
  <c r="AM37" i="10"/>
  <c r="CO36"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U34" i="10"/>
  <c r="U35" i="10" s="1"/>
  <c r="U36" i="10" s="1"/>
  <c r="U37" i="10" s="1"/>
  <c r="U38" i="10" s="1"/>
  <c r="AM34" i="10" l="1"/>
  <c r="AM35" i="10" s="1"/>
  <c r="BW34" i="10" l="1"/>
  <c r="BW35" i="10" s="1"/>
  <c r="BW36" i="10" s="1"/>
  <c r="BW37" i="10" s="1"/>
  <c r="CO34" i="10" l="1"/>
  <c r="CO35" i="10" s="1"/>
</calcChain>
</file>

<file path=xl/sharedStrings.xml><?xml version="1.0" encoding="utf-8"?>
<sst xmlns="http://schemas.openxmlformats.org/spreadsheetml/2006/main" count="1132" uniqueCount="565">
  <si>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</si>
  <si>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</si>
  <si>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</si>
  <si>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</si>
  <si>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</si>
  <si>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</si>
  <si>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</si>
  <si>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</si>
  <si>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</si>
  <si>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</si>
  <si>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</si>
  <si>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</si>
  <si>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</si>
  <si>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</si>
  <si>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</si>
  <si>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</si>
  <si>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</si>
  <si>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</si>
  <si>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</si>
  <si>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</si>
  <si>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</si>
  <si>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</si>
  <si>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</si>
  <si>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</si>
  <si>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</si>
  <si>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</si>
  <si>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</si>
  <si>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</si>
  <si>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</si>
  <si>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</si>
  <si>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</si>
  <si>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</si>
  <si>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</si>
  <si>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</si>
  <si>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</si>
  <si>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</si>
  <si>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</si>
  <si>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</si>
  <si>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</si>
  <si>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</si>
  <si>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</si>
  <si>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</si>
  <si>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</si>
  <si>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</si>
  <si>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</si>
  <si>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</si>
  <si>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</si>
  <si>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</si>
  <si>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</si>
  <si>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</si>
  <si>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</si>
  <si>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</si>
  <si>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</si>
  <si>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</si>
  <si>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</si>
  <si>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</si>
  <si>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</si>
  <si>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</si>
  <si>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</si>
  <si>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</si>
  <si>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</si>
  <si>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</si>
  <si>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</si>
  <si>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</si>
  <si>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</si>
  <si>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</si>
  <si>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</si>
  <si>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</si>
  <si>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</si>
  <si>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</si>
  <si>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</si>
  <si>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</si>
  <si>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</si>
  <si>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</si>
  <si>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</si>
  <si>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</si>
  <si>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</si>
  <si>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</si>
  <si>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</si>
  <si>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</si>
  <si>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</si>
  <si>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</si>
  <si>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</si>
  <si>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</si>
  <si>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</si>
  <si>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</si>
  <si>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</si>
  <si>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</si>
  <si>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</si>
  <si>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</si>
  <si>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</si>
  <si>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</si>
  <si>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</si>
  <si>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</si>
  <si>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明日香村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</si>
  <si>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</si>
  <si>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</si>
  <si>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</si>
  <si>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</si>
  <si>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</si>
  <si>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</si>
  <si>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</si>
  <si>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</si>
  <si>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</si>
  <si>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</si>
  <si>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</si>
  <si>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</si>
  <si>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</si>
  <si>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</si>
  <si>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</si>
  <si>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</si>
  <si>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</si>
  <si>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</si>
  <si>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</si>
  <si>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</si>
  <si>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</si>
  <si>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</si>
  <si>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</si>
  <si>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</si>
  <si>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</si>
  <si>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</si>
  <si>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</si>
  <si>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</si>
  <si>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</si>
  <si>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</si>
  <si>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</si>
  <si>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</si>
  <si>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</si>
  <si>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</si>
  <si>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</si>
  <si>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</si>
  <si>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</si>
  <si>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</si>
  <si>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</si>
  <si>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</si>
  <si>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</si>
  <si>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</si>
  <si>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</si>
  <si>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</si>
  <si>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</si>
  <si>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</si>
  <si>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</si>
  <si>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</si>
  <si>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</si>
  <si>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</si>
  <si>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</si>
  <si>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</si>
  <si>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</si>
  <si>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</si>
  <si>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</si>
  <si>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</si>
  <si>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</si>
  <si>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</si>
  <si>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</si>
  <si>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</si>
  <si>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</si>
  <si>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</si>
  <si>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</si>
  <si>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</si>
  <si>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</si>
  <si>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</si>
  <si>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</si>
  <si>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</si>
  <si>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</si>
  <si>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</si>
  <si>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</si>
  <si>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</si>
  <si>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</si>
  <si>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</si>
  <si>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</si>
  <si>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</si>
  <si>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</si>
  <si>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</si>
  <si>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</si>
  <si>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</si>
  <si>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</si>
  <si>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</si>
  <si>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</si>
  <si>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</si>
  <si>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</si>
  <si>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</si>
  <si>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</si>
  <si>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</si>
  <si>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</si>
  <si>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</si>
  <si>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</si>
  <si>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</si>
  <si>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</si>
  <si>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</si>
  <si>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</si>
  <si>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</si>
  <si>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</si>
  <si>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</si>
  <si>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</si>
  <si>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</si>
  <si>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</si>
  <si>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</si>
  <si>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</si>
  <si>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</si>
  <si>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</si>
  <si>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</si>
  <si>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</si>
  <si>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奈良県明日香村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</si>
  <si>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</si>
  <si>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</si>
  <si>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</si>
  <si>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</si>
  <si>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</si>
  <si>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</si>
  <si>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</si>
  <si>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</si>
  <si>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</si>
  <si>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</si>
  <si>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</si>
  <si>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</si>
  <si>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</si>
  <si>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</si>
  <si>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</si>
  <si>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</si>
  <si>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</si>
  <si>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</si>
  <si>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</si>
  <si>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</si>
  <si>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</si>
  <si>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</si>
  <si>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</si>
  <si>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</si>
  <si>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</si>
  <si>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</si>
  <si>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</si>
  <si>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</si>
  <si>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</si>
  <si>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</si>
  <si>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</si>
  <si>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</si>
  <si>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</si>
  <si>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</si>
  <si>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</si>
  <si>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</si>
  <si>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</si>
  <si>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</si>
  <si>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</si>
  <si>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</si>
  <si>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</si>
  <si>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</si>
  <si>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</si>
  <si>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</si>
  <si>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</si>
  <si>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</si>
  <si>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</si>
  <si>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</si>
  <si>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</si>
  <si>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</si>
  <si>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</si>
  <si>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</si>
  <si>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</si>
  <si>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</si>
  <si>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</si>
  <si>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</si>
  <si>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</si>
  <si>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</si>
  <si>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</si>
  <si>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</si>
  <si>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</si>
  <si>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</si>
  <si>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</si>
  <si>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</si>
  <si>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</si>
  <si>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</si>
  <si>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</si>
  <si>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</si>
  <si>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</si>
  <si>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</si>
  <si>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</si>
  <si>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</si>
  <si>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</si>
  <si>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</si>
  <si>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</si>
  <si>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</si>
  <si>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</si>
  <si>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</si>
  <si>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</si>
  <si>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</si>
  <si>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</si>
  <si>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</si>
  <si>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</si>
  <si>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</si>
  <si>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</si>
  <si>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</si>
  <si>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</si>
  <si>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</si>
  <si>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</si>
  <si>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</si>
  <si>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</si>
  <si>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</si>
  <si>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</si>
  <si>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</si>
  <si>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</si>
  <si>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</si>
  <si>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</si>
  <si>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</si>
  <si>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</si>
  <si>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</si>
  <si>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</si>
  <si>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</si>
  <si>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</si>
  <si>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</si>
  <si>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</si>
  <si>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</si>
  <si>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</si>
  <si>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</si>
  <si>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</si>
  <si>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</si>
  <si>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</si>
  <si>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</si>
  <si>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</si>
  <si>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</si>
  <si>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</si>
  <si>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</si>
  <si>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</si>
  <si>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</si>
  <si>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</si>
  <si>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</si>
  <si>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</si>
  <si>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</si>
  <si>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</si>
  <si>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</si>
  <si>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</si>
  <si>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</si>
  <si>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</si>
  <si>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</si>
  <si>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</si>
  <si>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</si>
  <si>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</si>
  <si>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</si>
  <si>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</si>
  <si>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</si>
  <si>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</si>
  <si>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</si>
  <si>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</si>
  <si>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</si>
  <si>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</si>
  <si>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</si>
  <si>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</si>
  <si>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</si>
  <si>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</si>
  <si>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</si>
  <si>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</si>
  <si>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</si>
  <si>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</si>
  <si>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</si>
  <si>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</si>
  <si>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</si>
  <si>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奈良県明日香村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</si>
  <si>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</si>
  <si>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</si>
  <si>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</si>
  <si>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</si>
  <si>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</si>
  <si>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</si>
  <si>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</si>
  <si>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</si>
  <si>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</si>
  <si>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</si>
  <si>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</si>
  <si>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</si>
  <si>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</si>
  <si>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</si>
  <si>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</si>
  <si>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</si>
  <si>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</si>
  <si>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</si>
  <si>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</si>
  <si>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</si>
  <si>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整備基金特別会計</t>
    <phoneticPr fontId="5"/>
  </si>
  <si>
    <t>高松塚壁画館受託事業特別会計</t>
    <phoneticPr fontId="5"/>
  </si>
  <si>
    <t>飲料水供給施設特別会計</t>
    <phoneticPr fontId="5"/>
  </si>
  <si>
    <t>公有地等住宅開発事業特別会計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</si>
  <si>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</si>
  <si>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</si>
  <si>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</si>
  <si>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</si>
  <si>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</si>
  <si>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</si>
  <si>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</si>
  <si>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</si>
  <si>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</si>
  <si>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</si>
  <si>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</si>
  <si>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</si>
  <si>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</si>
  <si>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国民健康保険事業会計（事業勘定）</t>
    <phoneticPr fontId="5"/>
  </si>
  <si>
    <t>国民健康保険事業会計（直診勘定）</t>
    <phoneticPr fontId="5"/>
  </si>
  <si>
    <t>介護保険事業会計（保険事業勘定）</t>
    <phoneticPr fontId="5"/>
  </si>
  <si>
    <t>介護保険事業会計（介護サービス事業勘定）</t>
    <phoneticPr fontId="5"/>
  </si>
  <si>
    <t>後期高齢者医療事業会計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</si>
  <si>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</si>
  <si>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</si>
  <si>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</si>
  <si>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</si>
  <si>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</si>
  <si>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</si>
  <si>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</si>
  <si>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</si>
  <si>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</si>
  <si>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</si>
  <si>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</si>
  <si>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</si>
  <si>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</si>
  <si>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</si>
  <si>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</si>
  <si>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</si>
  <si>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</si>
  <si>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</si>
  <si>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</si>
  <si>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</si>
  <si>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</si>
  <si>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</si>
  <si>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</si>
  <si>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</si>
  <si>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</si>
  <si>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</si>
  <si>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</si>
  <si>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</si>
  <si>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</si>
  <si>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</si>
  <si>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</si>
  <si>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</si>
  <si>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</si>
  <si>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</si>
  <si>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</si>
  <si>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</si>
  <si>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</si>
  <si>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</si>
  <si>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</si>
  <si>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</si>
  <si>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</si>
  <si>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</si>
  <si>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</si>
  <si>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</si>
  <si>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</si>
  <si>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</si>
  <si>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</si>
  <si>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</si>
  <si>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</si>
  <si>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</si>
  <si>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</si>
  <si>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</si>
  <si>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</si>
  <si>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</si>
  <si>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</si>
  <si>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</si>
  <si>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</si>
  <si>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</si>
  <si>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</si>
  <si>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</si>
  <si>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</si>
  <si>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</si>
  <si>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</si>
  <si>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</si>
  <si>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</si>
  <si>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</si>
  <si>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</si>
  <si>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</si>
  <si>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</si>
  <si>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</si>
  <si>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</si>
  <si>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</si>
  <si>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</si>
  <si>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</si>
  <si>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</si>
  <si>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</si>
  <si>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</si>
  <si>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</si>
  <si>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</si>
  <si>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</si>
  <si>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</si>
  <si>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</si>
  <si>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</si>
  <si>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</si>
  <si>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</si>
  <si>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</si>
  <si>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</si>
  <si>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</si>
  <si>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</si>
  <si>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</si>
  <si>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</si>
  <si>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</si>
  <si>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</si>
  <si>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</si>
  <si>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</si>
  <si>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</si>
  <si>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</si>
  <si>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</si>
  <si>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</si>
  <si>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</si>
  <si>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</si>
  <si>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</si>
  <si>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</si>
  <si>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</si>
  <si>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</si>
  <si>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</si>
  <si>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</si>
  <si>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</si>
  <si>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</si>
  <si>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</si>
  <si>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</si>
  <si>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</si>
  <si>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</si>
  <si>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</si>
  <si>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</si>
  <si>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</si>
  <si>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</si>
  <si>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</si>
  <si>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</si>
  <si>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</si>
  <si>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</si>
  <si>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</si>
  <si>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</si>
  <si>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</si>
  <si>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</si>
  <si>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</si>
  <si>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</si>
  <si>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</si>
  <si>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</si>
  <si>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</si>
  <si>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</si>
  <si>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</si>
  <si>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</si>
  <si>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</si>
  <si>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</si>
  <si>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</si>
  <si>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</si>
  <si>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</si>
  <si>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0.37</t>
  </si>
  <si>
    <t>▲ 4.32</t>
  </si>
  <si>
    <t>一般会計</t>
  </si>
  <si>
    <t>水道事業会計</t>
  </si>
  <si>
    <t>介護保険事業会計（保険事業勘定）</t>
  </si>
  <si>
    <t>下水道事業会計</t>
  </si>
  <si>
    <t>国民健康保険事業会計（事業勘定）</t>
  </si>
  <si>
    <t>▲ 1.02</t>
  </si>
  <si>
    <t>▲ 0.00</t>
  </si>
  <si>
    <t>整備基金特別会計</t>
  </si>
  <si>
    <t>後期高齢者医療事業会計</t>
  </si>
  <si>
    <t>高松塚壁画館受託事業特別会計</t>
  </si>
  <si>
    <t>その他会計（赤字）</t>
  </si>
  <si>
    <t>その他会計（黒字）</t>
  </si>
  <si>
    <t>R01</t>
    <phoneticPr fontId="5"/>
  </si>
  <si>
    <t>R02</t>
    <phoneticPr fontId="5"/>
  </si>
  <si>
    <t>R03</t>
    <phoneticPr fontId="5"/>
  </si>
  <si>
    <t>R04</t>
    <phoneticPr fontId="5"/>
  </si>
  <si>
    <t>R05</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</si>
  <si>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</si>
  <si>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</si>
  <si>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奈良県広域消防組合</t>
    <rPh sb="0" eb="3">
      <t>ナラケン</t>
    </rPh>
    <rPh sb="3" eb="5">
      <t>コウイキ</t>
    </rPh>
    <rPh sb="5" eb="7">
      <t>ショウボウ</t>
    </rPh>
    <rPh sb="7" eb="9">
      <t>クミアイ</t>
    </rPh>
    <phoneticPr fontId="2"/>
  </si>
  <si>
    <t>飛鳥広域行政事務組合</t>
    <rPh sb="0" eb="2">
      <t>アスカ</t>
    </rPh>
    <rPh sb="2" eb="4">
      <t>コウイキ</t>
    </rPh>
    <rPh sb="4" eb="6">
      <t>ギョウセイ</t>
    </rPh>
    <rPh sb="6" eb="8">
      <t>ジム</t>
    </rPh>
    <rPh sb="8" eb="10">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</si>
  <si>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</si>
  <si>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明日香村地域振興公社</t>
    <rPh sb="0" eb="4">
      <t>アスカムラ</t>
    </rPh>
    <rPh sb="4" eb="6">
      <t>チイキ</t>
    </rPh>
    <rPh sb="6" eb="8">
      <t>シンコウ</t>
    </rPh>
    <rPh sb="8" eb="10">
      <t>コウシャ</t>
    </rPh>
    <phoneticPr fontId="2"/>
  </si>
  <si>
    <t>明日香村土地開発公社</t>
    <rPh sb="0" eb="4">
      <t>アスカムラ</t>
    </rPh>
    <rPh sb="4" eb="6">
      <t>トチ</t>
    </rPh>
    <rPh sb="6" eb="8">
      <t>カイハツ</t>
    </rPh>
    <rPh sb="8" eb="10">
      <t>コウシャ</t>
    </rPh>
    <phoneticPr fontId="2"/>
  </si>
  <si>
    <t>明日香村整備基金</t>
    <rPh sb="0" eb="4">
      <t>アスカムラ</t>
    </rPh>
    <rPh sb="4" eb="6">
      <t>セイビ</t>
    </rPh>
    <rPh sb="6" eb="8">
      <t>キキン</t>
    </rPh>
    <phoneticPr fontId="2"/>
  </si>
  <si>
    <t>人づくり基金</t>
    <rPh sb="0" eb="1">
      <t>ヒト</t>
    </rPh>
    <rPh sb="4" eb="6">
      <t>キキン</t>
    </rPh>
    <phoneticPr fontId="2"/>
  </si>
  <si>
    <t>地域福祉基金</t>
    <rPh sb="0" eb="2">
      <t>チイキ</t>
    </rPh>
    <rPh sb="2" eb="4">
      <t>フクシ</t>
    </rPh>
    <rPh sb="4" eb="6">
      <t>キキン</t>
    </rPh>
    <phoneticPr fontId="2"/>
  </si>
  <si>
    <t>振興基金</t>
    <rPh sb="0" eb="2">
      <t>シンコウ</t>
    </rPh>
    <rPh sb="2" eb="4">
      <t>キキン</t>
    </rPh>
    <phoneticPr fontId="2"/>
  </si>
  <si>
    <t>文化財保存基金</t>
    <rPh sb="0" eb="3">
      <t>ブンカザイ</t>
    </rPh>
    <rPh sb="3" eb="5">
      <t>ホゾン</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</si>
</sst>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BF88-4C36-99D7-239FC7C498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97748</c:v>
                </c:pt>
                <c:pt idx="1">
                  <c:v>172705</c:v>
                </c:pt>
                <c:pt idx="2">
                  <c:v>219608</c:v>
                </c:pt>
                <c:pt idx="3">
                  <c:v>324558</c:v>
                </c:pt>
                <c:pt idx="4">
                  <c:v>58978</c:v>
                </c:pt>
              </c:numCache>
            </c:numRef>
          </c:val>
          <c:smooth val="0"/>
          <c:extLst>
            <c:ext xmlns:c16="http://schemas.microsoft.com/office/drawing/2014/chart" uri="{C3380CC4-5D6E-409C-BE32-E72D297353CC}">
              <c16:uniqueId val="{00000001-BF88-4C36-99D7-239FC7C498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17.48</c:v>
                </c:pt>
                <c:pt idx="1">
                  <c:v>13.08</c:v>
                </c:pt>
                <c:pt idx="2">
                  <c:v>17</c:v>
                </c:pt>
                <c:pt idx="3">
                  <c:v>16.04</c:v>
                </c:pt>
                <c:pt idx="4">
                  <c:v>17.010000000000002</c:v>
                </c:pt>
              </c:numCache>
            </c:numRef>
          </c:val>
          <c:extLst>
            <c:ext xmlns:c16="http://schemas.microsoft.com/office/drawing/2014/chart" uri="{C3380CC4-5D6E-409C-BE32-E72D297353CC}">
              <c16:uniqueId val="{00000000-7C67-42B0-9862-EE8592255D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19.97</c:v>
                </c:pt>
                <c:pt idx="1">
                  <c:v>30.44</c:v>
                </c:pt>
                <c:pt idx="2">
                  <c:v>30.04</c:v>
                </c:pt>
                <c:pt idx="3">
                  <c:v>31.42</c:v>
                </c:pt>
                <c:pt idx="4">
                  <c:v>25.35</c:v>
                </c:pt>
              </c:numCache>
            </c:numRef>
          </c:val>
          <c:extLst>
            <c:ext xmlns:c16="http://schemas.microsoft.com/office/drawing/2014/chart" uri="{C3380CC4-5D6E-409C-BE32-E72D297353CC}">
              <c16:uniqueId val="{00000001-7C67-42B0-9862-EE8592255D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1.34</c:v>
                </c:pt>
                <c:pt idx="1">
                  <c:v>8.32</c:v>
                </c:pt>
                <c:pt idx="2">
                  <c:v>7.15</c:v>
                </c:pt>
                <c:pt idx="3">
                  <c:v>-0.37</c:v>
                </c:pt>
                <c:pt idx="4">
                  <c:v>-4.32</c:v>
                </c:pt>
              </c:numCache>
            </c:numRef>
          </c:val>
          <c:smooth val="0"/>
          <c:extLst>
            <c:ext xmlns:c16="http://schemas.microsoft.com/office/drawing/2014/chart" uri="{C3380CC4-5D6E-409C-BE32-E72D297353CC}">
              <c16:uniqueId val="{00000002-7C67-42B0-9862-EE8592255D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400-410A-93A1-E514EDC475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400-410A-93A1-E514EDC475C3}"/>
            </c:ext>
          </c:extLst>
        </c:ser>
        <c:ser>
          <c:idx val="2"/>
          <c:order val="2"/>
          <c:tx>
            <c:strRef>
              <c:f>データシート!$A$29</c:f>
              <c:strCache>
                <c:ptCount val="1"/>
                <c:pt idx="0">
                  <c:v>高松塚壁画館受託事業特別会計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400-410A-93A1-E514EDC475C3}"/>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400-410A-93A1-E514EDC475C3}"/>
            </c:ext>
          </c:extLst>
        </c:ser>
        <c:ser>
          <c:idx val="4"/>
          <c:order val="4"/>
          <c:tx>
            <c:strRef>
              <c:f>データシート!$A$31</c:f>
              <c:strCache>
                <c:ptCount val="1"/>
                <c:pt idx="0">
                  <c:v>整備基金特別会計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0.14000000000000001</c:v>
                </c:pt>
                <c:pt idx="4">
                  <c:v>#N/A</c:v>
                </c:pt>
                <c:pt idx="5">
                  <c:v>0.13</c:v>
                </c:pt>
                <c:pt idx="6">
                  <c:v>#N/A</c:v>
                </c:pt>
                <c:pt idx="7">
                  <c:v>0.15</c:v>
                </c:pt>
                <c:pt idx="8">
                  <c:v>#N/A</c:v>
                </c:pt>
                <c:pt idx="9">
                  <c:v>0.14000000000000001</c:v>
                </c:pt>
              </c:numCache>
            </c:numRef>
          </c:val>
          <c:extLst>
            <c:ext xmlns:c16="http://schemas.microsoft.com/office/drawing/2014/chart" uri="{C3380CC4-5D6E-409C-BE32-E72D297353CC}">
              <c16:uniqueId val="{00000004-C400-410A-93A1-E514EDC475C3}"/>
            </c:ext>
          </c:extLst>
        </c:ser>
        <c:ser>
          <c:idx val="5"/>
          <c:order val="5"/>
          <c:tx>
            <c:strRef>
              <c:f>データシート!$A$32</c:f>
              <c:strCache>
                <c:ptCount val="1"/>
                <c:pt idx="0">
                  <c:v>国民健康保険事業会計（事業勘定）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1.02</c:v>
                </c:pt>
                <c:pt idx="1">
                  <c:v>#N/A</c:v>
                </c:pt>
                <c:pt idx="2">
                  <c:v>#N/A</c:v>
                </c:pt>
                <c:pt idx="3">
                  <c:v>0</c:v>
                </c:pt>
                <c:pt idx="4">
                  <c:v>#N/A</c:v>
                </c:pt>
                <c:pt idx="5">
                  <c:v>1.17</c:v>
                </c:pt>
                <c:pt idx="6">
                  <c:v>#N/A</c:v>
                </c:pt>
                <c:pt idx="7">
                  <c:v>0.94</c:v>
                </c:pt>
                <c:pt idx="8">
                  <c:v>#N/A</c:v>
                </c:pt>
                <c:pt idx="9">
                  <c:v>0.55000000000000004</c:v>
                </c:pt>
              </c:numCache>
            </c:numRef>
          </c:val>
          <c:extLst>
            <c:ext xmlns:c16="http://schemas.microsoft.com/office/drawing/2014/chart" uri="{C3380CC4-5D6E-409C-BE32-E72D297353CC}">
              <c16:uniqueId val="{00000005-C400-410A-93A1-E514EDC475C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0.41</c:v>
                </c:pt>
                <c:pt idx="4">
                  <c:v>#N/A</c:v>
                </c:pt>
                <c:pt idx="5">
                  <c:v>0.93</c:v>
                </c:pt>
                <c:pt idx="6">
                  <c:v>#N/A</c:v>
                </c:pt>
                <c:pt idx="7">
                  <c:v>1.32</c:v>
                </c:pt>
                <c:pt idx="8">
                  <c:v>#N/A</c:v>
                </c:pt>
                <c:pt idx="9">
                  <c:v>1.62</c:v>
                </c:pt>
              </c:numCache>
            </c:numRef>
          </c:val>
          <c:extLst>
            <c:ext xmlns:c16="http://schemas.microsoft.com/office/drawing/2014/chart" uri="{C3380CC4-5D6E-409C-BE32-E72D297353CC}">
              <c16:uniqueId val="{00000006-C400-410A-93A1-E514EDC475C3}"/>
            </c:ext>
          </c:extLst>
        </c:ser>
        <c:ser>
          <c:idx val="7"/>
          <c:order val="7"/>
          <c:tx>
            <c:strRef>
              <c:f>データシート!$A$34</c:f>
              <c:strCache>
                <c:ptCount val="1"/>
                <c:pt idx="0">
                  <c:v>介護保険事業会計（保険事業勘定）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1.01</c:v>
                </c:pt>
                <c:pt idx="2">
                  <c:v>#N/A</c:v>
                </c:pt>
                <c:pt idx="3">
                  <c:v>0.16</c:v>
                </c:pt>
                <c:pt idx="4">
                  <c:v>#N/A</c:v>
                </c:pt>
                <c:pt idx="5">
                  <c:v>0.48</c:v>
                </c:pt>
                <c:pt idx="6">
                  <c:v>#N/A</c:v>
                </c:pt>
                <c:pt idx="7">
                  <c:v>0.53</c:v>
                </c:pt>
                <c:pt idx="8">
                  <c:v>#N/A</c:v>
                </c:pt>
                <c:pt idx="9">
                  <c:v>1.74</c:v>
                </c:pt>
              </c:numCache>
            </c:numRef>
          </c:val>
          <c:extLst>
            <c:ext xmlns:c16="http://schemas.microsoft.com/office/drawing/2014/chart" uri="{C3380CC4-5D6E-409C-BE32-E72D297353CC}">
              <c16:uniqueId val="{00000007-C400-410A-93A1-E514EDC475C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20.58</c:v>
                </c:pt>
                <c:pt idx="2">
                  <c:v>#N/A</c:v>
                </c:pt>
                <c:pt idx="3">
                  <c:v>16.600000000000001</c:v>
                </c:pt>
                <c:pt idx="4">
                  <c:v>#N/A</c:v>
                </c:pt>
                <c:pt idx="5">
                  <c:v>12.22</c:v>
                </c:pt>
                <c:pt idx="6">
                  <c:v>#N/A</c:v>
                </c:pt>
                <c:pt idx="7">
                  <c:v>11.94</c:v>
                </c:pt>
                <c:pt idx="8">
                  <c:v>#N/A</c:v>
                </c:pt>
                <c:pt idx="9">
                  <c:v>10.91</c:v>
                </c:pt>
              </c:numCache>
            </c:numRef>
          </c:val>
          <c:extLst>
            <c:ext xmlns:c16="http://schemas.microsoft.com/office/drawing/2014/chart" uri="{C3380CC4-5D6E-409C-BE32-E72D297353CC}">
              <c16:uniqueId val="{00000008-C400-410A-93A1-E514EDC475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17.39</c:v>
                </c:pt>
                <c:pt idx="2">
                  <c:v>#N/A</c:v>
                </c:pt>
                <c:pt idx="3">
                  <c:v>12.93</c:v>
                </c:pt>
                <c:pt idx="4">
                  <c:v>#N/A</c:v>
                </c:pt>
                <c:pt idx="5">
                  <c:v>16.86</c:v>
                </c:pt>
                <c:pt idx="6">
                  <c:v>#N/A</c:v>
                </c:pt>
                <c:pt idx="7">
                  <c:v>15.89</c:v>
                </c:pt>
                <c:pt idx="8">
                  <c:v>#N/A</c:v>
                </c:pt>
                <c:pt idx="9">
                  <c:v>16.87</c:v>
                </c:pt>
              </c:numCache>
            </c:numRef>
          </c:val>
          <c:extLst>
            <c:ext xmlns:c16="http://schemas.microsoft.com/office/drawing/2014/chart" uri="{C3380CC4-5D6E-409C-BE32-E72D297353CC}">
              <c16:uniqueId val="{00000009-C400-410A-93A1-E514EDC475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310</c:v>
                </c:pt>
                <c:pt idx="5">
                  <c:v>294</c:v>
                </c:pt>
                <c:pt idx="8">
                  <c:v>286</c:v>
                </c:pt>
                <c:pt idx="11">
                  <c:v>290</c:v>
                </c:pt>
                <c:pt idx="14">
                  <c:v>298</c:v>
                </c:pt>
              </c:numCache>
            </c:numRef>
          </c:val>
          <c:extLst>
            <c:ext xmlns:c16="http://schemas.microsoft.com/office/drawing/2014/chart" uri="{C3380CC4-5D6E-409C-BE32-E72D297353CC}">
              <c16:uniqueId val="{00000000-0E53-4DFD-B47E-5727B431C3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53-4DFD-B47E-5727B431C3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53-4DFD-B47E-5727B431C3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c:v>
                </c:pt>
                <c:pt idx="3">
                  <c:v>8</c:v>
                </c:pt>
                <c:pt idx="6">
                  <c:v>8</c:v>
                </c:pt>
                <c:pt idx="9">
                  <c:v>9</c:v>
                </c:pt>
                <c:pt idx="12">
                  <c:v>9</c:v>
                </c:pt>
              </c:numCache>
            </c:numRef>
          </c:val>
          <c:extLst>
            <c:ext xmlns:c16="http://schemas.microsoft.com/office/drawing/2014/chart" uri="{C3380CC4-5D6E-409C-BE32-E72D297353CC}">
              <c16:uniqueId val="{00000003-0E53-4DFD-B47E-5727B431C3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c:v>
                </c:pt>
                <c:pt idx="3">
                  <c:v>107</c:v>
                </c:pt>
                <c:pt idx="6">
                  <c:v>108</c:v>
                </c:pt>
                <c:pt idx="9">
                  <c:v>98</c:v>
                </c:pt>
                <c:pt idx="12">
                  <c:v>103</c:v>
                </c:pt>
              </c:numCache>
            </c:numRef>
          </c:val>
          <c:extLst>
            <c:ext xmlns:c16="http://schemas.microsoft.com/office/drawing/2014/chart" uri="{C3380CC4-5D6E-409C-BE32-E72D297353CC}">
              <c16:uniqueId val="{00000004-0E53-4DFD-B47E-5727B431C3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53-4DFD-B47E-5727B431C3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53-4DFD-B47E-5727B431C3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251</c:v>
                </c:pt>
                <c:pt idx="3">
                  <c:v>242</c:v>
                </c:pt>
                <c:pt idx="6">
                  <c:v>256</c:v>
                </c:pt>
                <c:pt idx="9">
                  <c:v>289</c:v>
                </c:pt>
                <c:pt idx="12">
                  <c:v>325</c:v>
                </c:pt>
              </c:numCache>
            </c:numRef>
          </c:val>
          <c:extLst>
            <c:ext xmlns:c16="http://schemas.microsoft.com/office/drawing/2014/chart" uri="{C3380CC4-5D6E-409C-BE32-E72D297353CC}">
              <c16:uniqueId val="{00000007-0E53-4DFD-B47E-5727B431C3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c:v>
                </c:pt>
                <c:pt idx="2">
                  <c:v>#N/A</c:v>
                </c:pt>
                <c:pt idx="3">
                  <c:v>#N/A</c:v>
                </c:pt>
                <c:pt idx="4">
                  <c:v>63</c:v>
                </c:pt>
                <c:pt idx="5">
                  <c:v>#N/A</c:v>
                </c:pt>
                <c:pt idx="6">
                  <c:v>#N/A</c:v>
                </c:pt>
                <c:pt idx="7">
                  <c:v>86</c:v>
                </c:pt>
                <c:pt idx="8">
                  <c:v>#N/A</c:v>
                </c:pt>
                <c:pt idx="9">
                  <c:v>#N/A</c:v>
                </c:pt>
                <c:pt idx="10">
                  <c:v>106</c:v>
                </c:pt>
                <c:pt idx="11">
                  <c:v>#N/A</c:v>
                </c:pt>
                <c:pt idx="12">
                  <c:v>#N/A</c:v>
                </c:pt>
                <c:pt idx="13">
                  <c:v>139</c:v>
                </c:pt>
                <c:pt idx="14">
                  <c:v>#N/A</c:v>
                </c:pt>
              </c:numCache>
            </c:numRef>
          </c:val>
          <c:smooth val="0"/>
          <c:extLst>
            <c:ext xmlns:c16="http://schemas.microsoft.com/office/drawing/2014/chart" uri="{C3380CC4-5D6E-409C-BE32-E72D297353CC}">
              <c16:uniqueId val="{00000008-0E53-4DFD-B47E-5727B431C3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3061</c:v>
                </c:pt>
                <c:pt idx="5">
                  <c:v>3051</c:v>
                </c:pt>
                <c:pt idx="8">
                  <c:v>3367</c:v>
                </c:pt>
                <c:pt idx="11">
                  <c:v>3699</c:v>
                </c:pt>
                <c:pt idx="14">
                  <c:v>3577</c:v>
                </c:pt>
              </c:numCache>
            </c:numRef>
          </c:val>
          <c:extLst>
            <c:ext xmlns:c16="http://schemas.microsoft.com/office/drawing/2014/chart" uri="{C3380CC4-5D6E-409C-BE32-E72D297353CC}">
              <c16:uniqueId val="{00000000-3702-4739-9B3E-D568CB57FE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c:v>
                </c:pt>
                <c:pt idx="5">
                  <c:v>82</c:v>
                </c:pt>
                <c:pt idx="8">
                  <c:v>82</c:v>
                </c:pt>
                <c:pt idx="11">
                  <c:v>57</c:v>
                </c:pt>
                <c:pt idx="14">
                  <c:v>57</c:v>
                </c:pt>
              </c:numCache>
            </c:numRef>
          </c:val>
          <c:extLst>
            <c:ext xmlns:c16="http://schemas.microsoft.com/office/drawing/2014/chart" uri="{C3380CC4-5D6E-409C-BE32-E72D297353CC}">
              <c16:uniqueId val="{00000001-3702-4739-9B3E-D568CB57FE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1813</c:v>
                </c:pt>
                <c:pt idx="5">
                  <c:v>1839</c:v>
                </c:pt>
                <c:pt idx="8">
                  <c:v>1941</c:v>
                </c:pt>
                <c:pt idx="11">
                  <c:v>1534</c:v>
                </c:pt>
                <c:pt idx="14">
                  <c:v>1407</c:v>
                </c:pt>
              </c:numCache>
            </c:numRef>
          </c:val>
          <c:extLst>
            <c:ext xmlns:c16="http://schemas.microsoft.com/office/drawing/2014/chart" uri="{C3380CC4-5D6E-409C-BE32-E72D297353CC}">
              <c16:uniqueId val="{00000002-3702-4739-9B3E-D568CB57FE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02-4739-9B3E-D568CB57FE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02-4739-9B3E-D568CB57FE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69</c:v>
                </c:pt>
                <c:pt idx="3">
                  <c:v>67</c:v>
                </c:pt>
                <c:pt idx="6">
                  <c:v>64</c:v>
                </c:pt>
                <c:pt idx="9">
                  <c:v>28</c:v>
                </c:pt>
                <c:pt idx="12">
                  <c:v>28</c:v>
                </c:pt>
              </c:numCache>
            </c:numRef>
          </c:val>
          <c:extLst>
            <c:ext xmlns:c16="http://schemas.microsoft.com/office/drawing/2014/chart" uri="{C3380CC4-5D6E-409C-BE32-E72D297353CC}">
              <c16:uniqueId val="{00000005-3702-4739-9B3E-D568CB57FE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983</c:v>
                </c:pt>
                <c:pt idx="3">
                  <c:v>888</c:v>
                </c:pt>
                <c:pt idx="6">
                  <c:v>760</c:v>
                </c:pt>
                <c:pt idx="9">
                  <c:v>694</c:v>
                </c:pt>
                <c:pt idx="12">
                  <c:v>667</c:v>
                </c:pt>
              </c:numCache>
            </c:numRef>
          </c:val>
          <c:extLst>
            <c:ext xmlns:c16="http://schemas.microsoft.com/office/drawing/2014/chart" uri="{C3380CC4-5D6E-409C-BE32-E72D297353CC}">
              <c16:uniqueId val="{00000006-3702-4739-9B3E-D568CB57FE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33</c:v>
                </c:pt>
                <c:pt idx="3">
                  <c:v>33</c:v>
                </c:pt>
                <c:pt idx="6">
                  <c:v>35</c:v>
                </c:pt>
                <c:pt idx="9">
                  <c:v>38</c:v>
                </c:pt>
                <c:pt idx="12">
                  <c:v>35</c:v>
                </c:pt>
              </c:numCache>
            </c:numRef>
          </c:val>
          <c:extLst>
            <c:ext xmlns:c16="http://schemas.microsoft.com/office/drawing/2014/chart" uri="{C3380CC4-5D6E-409C-BE32-E72D297353CC}">
              <c16:uniqueId val="{00000007-3702-4739-9B3E-D568CB57FE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1310</c:v>
                </c:pt>
                <c:pt idx="3">
                  <c:v>1022</c:v>
                </c:pt>
                <c:pt idx="6">
                  <c:v>822</c:v>
                </c:pt>
                <c:pt idx="9">
                  <c:v>671</c:v>
                </c:pt>
                <c:pt idx="12">
                  <c:v>674</c:v>
                </c:pt>
              </c:numCache>
            </c:numRef>
          </c:val>
          <c:extLst>
            <c:ext xmlns:c16="http://schemas.microsoft.com/office/drawing/2014/chart" uri="{C3380CC4-5D6E-409C-BE32-E72D297353CC}">
              <c16:uniqueId val="{00000008-3702-4739-9B3E-D568CB57FE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02-4739-9B3E-D568CB57FE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3041</c:v>
                </c:pt>
                <c:pt idx="3">
                  <c:v>3335</c:v>
                </c:pt>
                <c:pt idx="6">
                  <c:v>3993</c:v>
                </c:pt>
                <c:pt idx="9">
                  <c:v>4836</c:v>
                </c:pt>
                <c:pt idx="12">
                  <c:v>4760</c:v>
                </c:pt>
              </c:numCache>
            </c:numRef>
          </c:val>
          <c:extLst>
            <c:ext xmlns:c16="http://schemas.microsoft.com/office/drawing/2014/chart" uri="{C3380CC4-5D6E-409C-BE32-E72D297353CC}">
              <c16:uniqueId val="{0000000A-3702-4739-9B3E-D568CB57FE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505</c:v>
                </c:pt>
                <c:pt idx="2">
                  <c:v>#N/A</c:v>
                </c:pt>
                <c:pt idx="3">
                  <c:v>#N/A</c:v>
                </c:pt>
                <c:pt idx="4">
                  <c:v>374</c:v>
                </c:pt>
                <c:pt idx="5">
                  <c:v>#N/A</c:v>
                </c:pt>
                <c:pt idx="6">
                  <c:v>#N/A</c:v>
                </c:pt>
                <c:pt idx="7">
                  <c:v>284</c:v>
                </c:pt>
                <c:pt idx="8">
                  <c:v>#N/A</c:v>
                </c:pt>
                <c:pt idx="9">
                  <c:v>#N/A</c:v>
                </c:pt>
                <c:pt idx="10">
                  <c:v>977</c:v>
                </c:pt>
                <c:pt idx="11">
                  <c:v>#N/A</c:v>
                </c:pt>
                <c:pt idx="12">
                  <c:v>#N/A</c:v>
                </c:pt>
                <c:pt idx="13">
                  <c:v>1123</c:v>
                </c:pt>
                <c:pt idx="14">
                  <c:v>#N/A</c:v>
                </c:pt>
              </c:numCache>
            </c:numRef>
          </c:val>
          <c:smooth val="0"/>
          <c:extLst>
            <c:ext xmlns:c16="http://schemas.microsoft.com/office/drawing/2014/chart" uri="{C3380CC4-5D6E-409C-BE32-E72D297353CC}">
              <c16:uniqueId val="{0000000B-3702-4739-9B3E-D568CB57FE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703</c:v>
                </c:pt>
                <c:pt idx="1">
                  <c:v>723</c:v>
                </c:pt>
                <c:pt idx="2">
                  <c:v>593</c:v>
                </c:pt>
              </c:numCache>
            </c:numRef>
          </c:val>
          <c:extLst>
            <c:ext xmlns:c16="http://schemas.microsoft.com/office/drawing/2014/chart" uri="{C3380CC4-5D6E-409C-BE32-E72D297353CC}">
              <c16:uniqueId val="{00000000-584E-40EB-9458-8BBEB0EDE0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215</c:v>
                </c:pt>
                <c:pt idx="1">
                  <c:v>315</c:v>
                </c:pt>
                <c:pt idx="2">
                  <c:v>315</c:v>
                </c:pt>
              </c:numCache>
            </c:numRef>
          </c:val>
          <c:extLst>
            <c:ext xmlns:c16="http://schemas.microsoft.com/office/drawing/2014/chart" uri="{C3380CC4-5D6E-409C-BE32-E72D297353CC}">
              <c16:uniqueId val="{00000001-584E-40EB-9458-8BBEB0EDE0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4291</c:v>
                </c:pt>
                <c:pt idx="1">
                  <c:v>3842</c:v>
                </c:pt>
                <c:pt idx="2">
                  <c:v>3826</c:v>
                </c:pt>
              </c:numCache>
            </c:numRef>
          </c:val>
          <c:extLst>
            <c:ext xmlns:c16="http://schemas.microsoft.com/office/drawing/2014/chart" uri="{C3380CC4-5D6E-409C-BE32-E72D297353CC}">
              <c16:uniqueId val="{00000002-584E-40EB-9458-8BBEB0EDE0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過去に実施した大規模な普通建設事業にかかる元利償還金は減少してきているが、令和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年度以降においては、平成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年度過疎債借入分の元金償還開始等により増加している。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今後は新庁舎建設に伴う新発債の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により、元利償還金の増加は必須であることから、適正な財政運営を図ることとする。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将来負担額については、過疎債の借入</a:t>
          </a:r>
          <a:r>
            <a:rPr kumimoji="1" lang="ja-JP" altLang="en-US" sz="1100">
              <a:solidFill>
                <a:schemeClr val="dk1"/>
              </a:solidFill>
              <a:effectLst/>
              <a:latin typeface="+mn-lt"/>
              <a:ea typeface="+mn-ea"/>
              <a:cs typeface="+mn-cs"/>
            </a:rPr>
            <a:t>及び新庁舎建設に伴う起債の借入により地方債の現在高が</a:t>
          </a:r>
          <a:r>
            <a:rPr kumimoji="1" lang="ja-JP" altLang="ja-JP" sz="1100">
              <a:solidFill>
                <a:schemeClr val="dk1"/>
              </a:solidFill>
              <a:effectLst/>
              <a:latin typeface="+mn-lt"/>
              <a:ea typeface="+mn-ea"/>
              <a:cs typeface="+mn-cs"/>
            </a:rPr>
            <a:t>増加傾向にある。また、</a:t>
          </a:r>
          <a:r>
            <a:rPr kumimoji="1" lang="ja-JP" altLang="en-US" sz="1100">
              <a:solidFill>
                <a:schemeClr val="dk1"/>
              </a:solidFill>
              <a:effectLst/>
              <a:latin typeface="+mn-lt"/>
              <a:ea typeface="+mn-ea"/>
              <a:cs typeface="+mn-cs"/>
            </a:rPr>
            <a:t>新庁舎建設に伴い、</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取り崩し</a:t>
          </a:r>
          <a:r>
            <a:rPr kumimoji="1" lang="ja-JP" altLang="en-US" sz="1100">
              <a:solidFill>
                <a:schemeClr val="dk1"/>
              </a:solidFill>
              <a:effectLst/>
              <a:latin typeface="+mn-lt"/>
              <a:ea typeface="+mn-ea"/>
              <a:cs typeface="+mn-cs"/>
            </a:rPr>
            <a:t>たことに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充当可能基金が減少傾向である。そのため、</a:t>
          </a:r>
          <a:r>
            <a:rPr kumimoji="1" lang="ja-JP" altLang="ja-JP" sz="1100">
              <a:solidFill>
                <a:schemeClr val="dk1"/>
              </a:solidFill>
              <a:effectLst/>
              <a:latin typeface="+mn-lt"/>
              <a:ea typeface="+mn-ea"/>
              <a:cs typeface="+mn-cs"/>
            </a:rPr>
            <a:t>将来負担比率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悪化</a:t>
          </a:r>
          <a:r>
            <a:rPr kumimoji="1" lang="ja-JP" altLang="en-US" sz="1100">
              <a:solidFill>
                <a:schemeClr val="dk1"/>
              </a:solidFill>
              <a:effectLst/>
              <a:latin typeface="+mn-lt"/>
              <a:ea typeface="+mn-ea"/>
              <a:cs typeface="+mn-cs"/>
            </a:rPr>
            <a:t>しており、今後も公債費の増加が見込まれるため、</a:t>
          </a:r>
          <a:r>
            <a:rPr kumimoji="1" lang="ja-JP" altLang="ja-JP" sz="1100">
              <a:solidFill>
                <a:schemeClr val="dk1"/>
              </a:solidFill>
              <a:effectLst/>
              <a:latin typeface="+mn-lt"/>
              <a:ea typeface="+mn-ea"/>
              <a:cs typeface="+mn-cs"/>
            </a:rPr>
            <a:t>各種事業についてさらに精査するとともに、事業の縮小等を実施し、より一層の抑制に努める。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奈良県明日香村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年度については、新庁舎建設</a:t>
          </a:r>
          <a:r>
            <a:rPr kumimoji="1" lang="ja-JP" altLang="en-US" sz="1100">
              <a:solidFill>
                <a:schemeClr val="dk1"/>
              </a:solidFill>
              <a:effectLst/>
              <a:latin typeface="+mn-lt"/>
              <a:ea typeface="+mn-ea"/>
              <a:cs typeface="+mn-cs"/>
            </a:rPr>
            <a:t>事業完了</a:t>
          </a:r>
          <a:r>
            <a:rPr kumimoji="1" lang="ja-JP" altLang="ja-JP" sz="1100">
              <a:solidFill>
                <a:schemeClr val="dk1"/>
              </a:solidFill>
              <a:effectLst/>
              <a:latin typeface="+mn-lt"/>
              <a:ea typeface="+mn-ea"/>
              <a:cs typeface="+mn-cs"/>
            </a:rPr>
            <a:t>のため、役場庁舎建設基金を</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百万円取り崩したため、基金全体の残高が減少している。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新庁舎建設に伴い公債費が増加していくため、厳しい財政状況が続いていくことが想定されるが、</a:t>
          </a:r>
          <a:r>
            <a:rPr kumimoji="1" lang="ja-JP" altLang="ja-JP" sz="1100">
              <a:solidFill>
                <a:schemeClr val="dk1"/>
              </a:solidFill>
              <a:effectLst/>
              <a:latin typeface="+mn-lt"/>
              <a:ea typeface="+mn-ea"/>
              <a:cs typeface="+mn-cs"/>
            </a:rPr>
            <a:t>「明日香村公共施設等整備基金」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毎年度計画的に積立てを行</a:t>
          </a:r>
          <a:r>
            <a:rPr kumimoji="1" lang="ja-JP" altLang="en-US" sz="1100">
              <a:solidFill>
                <a:schemeClr val="dk1"/>
              </a:solidFill>
              <a:effectLst/>
              <a:latin typeface="+mn-lt"/>
              <a:ea typeface="+mn-ea"/>
              <a:cs typeface="+mn-cs"/>
            </a:rPr>
            <a:t>い、今後の老朽化した施設整備のために積立をおこなっていく予定である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整備基金</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明日香村における歴史的風土の保存及び生活環境の整備等に関する特別措置法（明日香法）第８条の規定により、国（</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億円）や県（６億円）の補助を受けて造成。運用益を明日香村の歴史的風土保存や文化財の発掘調査等に充てるための基金。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人づくり基金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村民の文化能力開発のための基金。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高齢保健福祉の増進のための基金。</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振興基金</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地域づくり事業の推進のための基金。</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文化財保存事業の推進のための基金。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その他特定目的基金のうち、</a:t>
          </a:r>
          <a:r>
            <a:rPr kumimoji="1" lang="ja-JP" altLang="en-US" sz="1100">
              <a:solidFill>
                <a:schemeClr val="dk1"/>
              </a:solidFill>
              <a:effectLst/>
              <a:latin typeface="+mn-lt"/>
              <a:ea typeface="+mn-ea"/>
              <a:cs typeface="+mn-cs"/>
            </a:rPr>
            <a:t>５年度に庁舎建設基金を廃止し、新たに公共施設整備基金を設置し、積立をおこなった。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本村では昭和</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en-US" sz="1100">
              <a:solidFill>
                <a:schemeClr val="dk1"/>
              </a:solidFill>
              <a:effectLst/>
              <a:latin typeface="+mn-lt"/>
              <a:ea typeface="+mn-ea"/>
              <a:cs typeface="+mn-cs"/>
            </a:rPr>
            <a:t>年代にかけて整備した施設が多くあり、老朽化が進んでおり、施設改修等にかかる費用が増額することが想定される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そのため、公共施設整備基金に計画的に積立をおこなえるような財政運営に努めていきたい。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しているのは、今後老朽化した施設改修</a:t>
          </a:r>
          <a:r>
            <a:rPr kumimoji="1" lang="ja-JP" altLang="en-US" sz="1100">
              <a:solidFill>
                <a:schemeClr val="dk1"/>
              </a:solidFill>
              <a:effectLst/>
              <a:latin typeface="+mn-lt"/>
              <a:ea typeface="+mn-ea"/>
              <a:cs typeface="+mn-cs"/>
            </a:rPr>
            <a:t>のために</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公共施設整備基金に積立をおこなったためである。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災害への備え等のため、５～６億程度を目途に積み立てることとしている。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a:t>
          </a:r>
          <a:r>
            <a:rPr kumimoji="1" lang="ja-JP" altLang="en-US" sz="1100">
              <a:solidFill>
                <a:schemeClr val="dk1"/>
              </a:solidFill>
              <a:effectLst/>
              <a:latin typeface="+mn-lt"/>
              <a:ea typeface="+mn-ea"/>
              <a:cs typeface="+mn-cs"/>
            </a:rPr>
            <a:t>の増減はなし。</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新庁舎建設事業の地方債の償還により公債費</a:t>
          </a:r>
          <a:r>
            <a:rPr kumimoji="1" lang="ja-JP" altLang="ja-JP" sz="1100">
              <a:solidFill>
                <a:schemeClr val="dk1"/>
              </a:solidFill>
              <a:effectLst/>
              <a:latin typeface="+mn-lt"/>
              <a:ea typeface="+mn-ea"/>
              <a:cs typeface="+mn-cs"/>
            </a:rPr>
            <a:t>が増えていく予定であるため、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百万円積立をおこなった</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年度に地方債償還のピークを迎える予定であるため、それに備えて積立をおこなえる年度については、積立をおこなっていく予定をしている。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0.22</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基準財政収入額については、特に法人税及び固定資産税による税収が少ないことから、低水準となっている。</a:t>
          </a:r>
          <a:endParaRPr lang="ja-JP" altLang="ja-JP" sz="1400">
            <a:effectLst/>
          </a:endParaRPr>
        </a:p>
        <a:p>
          <a:r>
            <a:rPr kumimoji="1" lang="ja-JP" altLang="ja-JP" sz="1100">
              <a:solidFill>
                <a:schemeClr val="dk1"/>
              </a:solidFill>
              <a:effectLst/>
              <a:latin typeface="+mn-lt"/>
              <a:ea typeface="+mn-ea"/>
              <a:cs typeface="+mn-cs"/>
            </a:rPr>
            <a:t>　現行法等の抜本的な改正がない限り、今後についても基準財政収入額及び基準財政需要額の大幅な増減が見込まれないため、同水準が維持されると想定できる。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経常収支比率は、前年度と比較して、</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ポイント悪化している。</a:t>
          </a:r>
          <a:endParaRPr lang="ja-JP" altLang="ja-JP" sz="1400">
            <a:effectLst/>
          </a:endParaRPr>
        </a:p>
        <a:p>
          <a:r>
            <a:rPr kumimoji="1" lang="ja-JP" altLang="ja-JP" sz="1100">
              <a:solidFill>
                <a:schemeClr val="dk1"/>
              </a:solidFill>
              <a:effectLst/>
              <a:latin typeface="+mn-lt"/>
              <a:ea typeface="+mn-ea"/>
              <a:cs typeface="+mn-cs"/>
            </a:rPr>
            <a:t>　主な要因としては、過疎債の償還等に伴う公債費や</a:t>
          </a:r>
          <a:r>
            <a:rPr kumimoji="1" lang="ja-JP" altLang="en-US" sz="1100">
              <a:solidFill>
                <a:schemeClr val="dk1"/>
              </a:solidFill>
              <a:effectLst/>
              <a:latin typeface="+mn-lt"/>
              <a:ea typeface="+mn-ea"/>
              <a:cs typeface="+mn-cs"/>
            </a:rPr>
            <a:t>後期高齢者医療等の繰出金</a:t>
          </a:r>
          <a:r>
            <a:rPr kumimoji="1" lang="ja-JP" altLang="ja-JP" sz="1100">
              <a:solidFill>
                <a:schemeClr val="dk1"/>
              </a:solidFill>
              <a:effectLst/>
              <a:latin typeface="+mn-lt"/>
              <a:ea typeface="+mn-ea"/>
              <a:cs typeface="+mn-cs"/>
            </a:rPr>
            <a:t>の増加があげられる。</a:t>
          </a:r>
          <a:endParaRPr lang="ja-JP" altLang="ja-JP" sz="1400">
            <a:effectLst/>
          </a:endParaRPr>
        </a:p>
        <a:p>
          <a:r>
            <a:rPr kumimoji="1" lang="ja-JP" altLang="ja-JP" sz="1100">
              <a:solidFill>
                <a:schemeClr val="dk1"/>
              </a:solidFill>
              <a:effectLst/>
              <a:latin typeface="+mn-lt"/>
              <a:ea typeface="+mn-ea"/>
              <a:cs typeface="+mn-cs"/>
            </a:rPr>
            <a:t>　本村においては、本比率に普通交付税が占める割合は多く、その増減に大きく左右されるものといえる。</a:t>
          </a:r>
          <a:endParaRPr lang="ja-JP" altLang="ja-JP" sz="1400">
            <a:effectLst/>
          </a:endParaRPr>
        </a:p>
        <a:p>
          <a:r>
            <a:rPr kumimoji="1" lang="ja-JP" altLang="ja-JP" sz="1100">
              <a:solidFill>
                <a:schemeClr val="dk1"/>
              </a:solidFill>
              <a:effectLst/>
              <a:latin typeface="+mn-lt"/>
              <a:ea typeface="+mn-ea"/>
              <a:cs typeface="+mn-cs"/>
            </a:rPr>
            <a:t>　今後は新庁舎建設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償還</a:t>
          </a:r>
          <a:r>
            <a:rPr kumimoji="1" lang="ja-JP" altLang="ja-JP" sz="1100">
              <a:solidFill>
                <a:schemeClr val="dk1"/>
              </a:solidFill>
              <a:effectLst/>
              <a:latin typeface="+mn-lt"/>
              <a:ea typeface="+mn-ea"/>
              <a:cs typeface="+mn-cs"/>
            </a:rPr>
            <a:t>により、公債費の増加が見込まれる。ただし、新庁舎移転に伴い、出先機関等が全て新庁舎に統合されることによる事務の効率化や民間委託の活用により、経常的経費の抑制に努めることとする。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64</xdr:row>
      <xdr:rowOff>7196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2771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159596</xdr:rowOff>
    </xdr:from>
    <xdr:to>
      <xdr:col>19</xdr:col>
      <xdr:colOff>133350</xdr:colOff>
      <xdr:row>63</xdr:row>
      <xdr:rowOff>126365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8046"/>
          <a:ext cx="889000" cy="30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8046"/>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74083</xdr:rowOff>
    </xdr:from>
    <xdr:to>
      <xdr:col>11</xdr:col>
      <xdr:colOff>31750</xdr:colOff>
      <xdr:row>64</xdr:row>
      <xdr:rowOff>123825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543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75565</xdr:rowOff>
    </xdr:from>
    <xdr:to>
      <xdr:col>19</xdr:col>
      <xdr:colOff>184150</xdr:colOff>
      <xdr:row>64</xdr:row>
      <xdr:rowOff>5715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161942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108796</xdr:rowOff>
    </xdr:from>
    <xdr:to>
      <xdr:col>15</xdr:col>
      <xdr:colOff>133350</xdr:colOff>
      <xdr:row>62</xdr:row>
      <xdr:rowOff>38946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23723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23283</xdr:rowOff>
    </xdr:from>
    <xdr:to>
      <xdr:col>11</xdr:col>
      <xdr:colOff>82550</xdr:colOff>
      <xdr:row>63</xdr:row>
      <xdr:rowOff>124883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109660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159402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村においては、明日香村特別措置法にかかる各種事業の執行に伴い、景観維持等に関連する職員に加え、埋蔵文化財の調査が必要となっていることから、文化財関係職員も多く配置しているため、類似団体と比較して高水準となっている。</a:t>
          </a:r>
          <a:endParaRPr lang="ja-JP" altLang="ja-JP" sz="1400">
            <a:effectLst/>
          </a:endParaRPr>
        </a:p>
        <a:p>
          <a:r>
            <a:rPr kumimoji="1" lang="ja-JP" altLang="ja-JP" sz="1100">
              <a:solidFill>
                <a:schemeClr val="dk1"/>
              </a:solidFill>
              <a:effectLst/>
              <a:latin typeface="+mn-lt"/>
              <a:ea typeface="+mn-ea"/>
              <a:cs typeface="+mn-cs"/>
            </a:rPr>
            <a:t>　今後、人件費については、</a:t>
          </a:r>
          <a:r>
            <a:rPr kumimoji="1" lang="ja-JP" altLang="en-US" sz="1100">
              <a:solidFill>
                <a:schemeClr val="dk1"/>
              </a:solidFill>
              <a:effectLst/>
              <a:latin typeface="+mn-lt"/>
              <a:ea typeface="+mn-ea"/>
              <a:cs typeface="+mn-cs"/>
            </a:rPr>
            <a:t>認定こども園の開園等</a:t>
          </a:r>
          <a:r>
            <a:rPr kumimoji="1" lang="ja-JP" altLang="ja-JP" sz="1100">
              <a:solidFill>
                <a:schemeClr val="dk1"/>
              </a:solidFill>
              <a:effectLst/>
              <a:latin typeface="+mn-lt"/>
              <a:ea typeface="+mn-ea"/>
              <a:cs typeface="+mn-cs"/>
            </a:rPr>
            <a:t>に伴い増加していくことが想定されるため、効率的な財政運営をおこなえるように努めることとする。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43867</xdr:rowOff>
    </xdr:from>
    <xdr:to>
      <xdr:col>23</xdr:col>
      <xdr:colOff>133350</xdr:colOff>
      <xdr:row>83</xdr:row>
      <xdr:rowOff>77538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74217"/>
          <a:ext cx="838200" cy="3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22831</xdr:rowOff>
    </xdr:from>
    <xdr:to>
      <xdr:col>19</xdr:col>
      <xdr:colOff>133350</xdr:colOff>
      <xdr:row>83</xdr:row>
      <xdr:rowOff>43867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53181"/>
          <a:ext cx="889000" cy="2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147424</xdr:rowOff>
    </xdr:from>
    <xdr:to>
      <xdr:col>15</xdr:col>
      <xdr:colOff>82550</xdr:colOff>
      <xdr:row>83</xdr:row>
      <xdr:rowOff>22831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6324"/>
          <a:ext cx="889000" cy="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130628</xdr:rowOff>
    </xdr:from>
    <xdr:to>
      <xdr:col>11</xdr:col>
      <xdr:colOff>31750</xdr:colOff>
      <xdr:row>82</xdr:row>
      <xdr:rowOff>147424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9528"/>
          <a:ext cx="889000" cy="1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156985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7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134014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50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26738</xdr:rowOff>
    </xdr:from>
    <xdr:to>
      <xdr:col>23</xdr:col>
      <xdr:colOff>184150</xdr:colOff>
      <xdr:row>83</xdr:row>
      <xdr:rowOff>128338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170265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29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164517</xdr:rowOff>
    </xdr:from>
    <xdr:to>
      <xdr:col>19</xdr:col>
      <xdr:colOff>184150</xdr:colOff>
      <xdr:row>83</xdr:row>
      <xdr:rowOff>94667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2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79444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309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143481</xdr:rowOff>
    </xdr:from>
    <xdr:to>
      <xdr:col>15</xdr:col>
      <xdr:colOff>133350</xdr:colOff>
      <xdr:row>83</xdr:row>
      <xdr:rowOff>73631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58408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8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96624</xdr:rowOff>
    </xdr:from>
    <xdr:to>
      <xdr:col>11</xdr:col>
      <xdr:colOff>82550</xdr:colOff>
      <xdr:row>83</xdr:row>
      <xdr:rowOff>26774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11551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79828</xdr:rowOff>
    </xdr:from>
    <xdr:to>
      <xdr:col>7</xdr:col>
      <xdr:colOff>31750</xdr:colOff>
      <xdr:row>83</xdr:row>
      <xdr:rowOff>9978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166205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給与体制は国に準拠しているが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職員の年齢構成の変動により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数値が増加</a:t>
          </a:r>
          <a:r>
            <a:rPr kumimoji="1" lang="ja-JP" altLang="ja-JP" sz="1100">
              <a:solidFill>
                <a:schemeClr val="dk1"/>
              </a:solidFill>
              <a:effectLst/>
              <a:latin typeface="+mn-lt"/>
              <a:ea typeface="+mn-ea"/>
              <a:cs typeface="+mn-cs"/>
            </a:rPr>
            <a:t>している。今後について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、上位級の職員における高卒及び短大卒区分の減少とともに、中途採用者の増加により、本指数の減少が見込まれる。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823318"/>
          <a:ext cx="8382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86</xdr:row>
      <xdr:rowOff>170543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23318"/>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36182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3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148468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114195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58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97668</xdr:rowOff>
    </xdr:from>
    <xdr:to>
      <xdr:col>64</xdr:col>
      <xdr:colOff>152400</xdr:colOff>
      <xdr:row>88</xdr:row>
      <xdr:rowOff>27818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1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12595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0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明日香村特別措置法にかかる各種事業の執行に伴い、景観維持等に関連する職員に加え、埋蔵文化財の調査が必要となっていることから、文化財関係職員も多く配置している。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今後は、行政サービスの低下とならないよう業務の最適化を実施し、行政サービスの専門性に対応するために会計年度任用職員を活用し、適正な定員管理をおこなう。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79714</xdr:rowOff>
    </xdr:from>
    <xdr:to>
      <xdr:col>81</xdr:col>
      <xdr:colOff>44450</xdr:colOff>
      <xdr:row>63</xdr:row>
      <xdr:rowOff>110279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81064"/>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169121</xdr:rowOff>
    </xdr:from>
    <xdr:to>
      <xdr:col>77</xdr:col>
      <xdr:colOff>44450</xdr:colOff>
      <xdr:row>63</xdr:row>
      <xdr:rowOff>79714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99021"/>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149818</xdr:rowOff>
    </xdr:from>
    <xdr:to>
      <xdr:col>72</xdr:col>
      <xdr:colOff>203200</xdr:colOff>
      <xdr:row>62</xdr:row>
      <xdr:rowOff>169121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9718"/>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148209</xdr:rowOff>
    </xdr:from>
    <xdr:to>
      <xdr:col>68</xdr:col>
      <xdr:colOff>152400</xdr:colOff>
      <xdr:row>62</xdr:row>
      <xdr:rowOff>149818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78109"/>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128753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59479</xdr:rowOff>
    </xdr:from>
    <xdr:to>
      <xdr:col>81</xdr:col>
      <xdr:colOff>95250</xdr:colOff>
      <xdr:row>63</xdr:row>
      <xdr:rowOff>161079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31556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3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28914</xdr:rowOff>
    </xdr:from>
    <xdr:to>
      <xdr:col>77</xdr:col>
      <xdr:colOff>95250</xdr:colOff>
      <xdr:row>63</xdr:row>
      <xdr:rowOff>130514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115291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16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118321</xdr:rowOff>
    </xdr:from>
    <xdr:to>
      <xdr:col>73</xdr:col>
      <xdr:colOff>44450</xdr:colOff>
      <xdr:row>63</xdr:row>
      <xdr:rowOff>48471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33248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99018</xdr:rowOff>
    </xdr:from>
    <xdr:to>
      <xdr:col>68</xdr:col>
      <xdr:colOff>203200</xdr:colOff>
      <xdr:row>63</xdr:row>
      <xdr:rowOff>29168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15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97409</xdr:rowOff>
    </xdr:from>
    <xdr:to>
      <xdr:col>64</xdr:col>
      <xdr:colOff>152400</xdr:colOff>
      <xdr:row>63</xdr:row>
      <xdr:rowOff>27559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2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12336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実質公債費比率は、前年度と比較して</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ポイント増加している。要因は、過疎債残高の増加に伴い、元利償還金が増加したためである。（＋</a:t>
          </a:r>
          <a:r>
            <a:rPr kumimoji="1" lang="en-US" altLang="ja-JP" sz="1100">
              <a:solidFill>
                <a:schemeClr val="dk1"/>
              </a:solidFill>
              <a:effectLst/>
              <a:latin typeface="+mn-lt"/>
              <a:ea typeface="+mn-ea"/>
              <a:cs typeface="+mn-cs"/>
            </a:rPr>
            <a:t>36,476</a:t>
          </a:r>
          <a:r>
            <a:rPr kumimoji="1" lang="ja-JP" altLang="ja-JP" sz="1100">
              <a:solidFill>
                <a:schemeClr val="dk1"/>
              </a:solidFill>
              <a:effectLst/>
              <a:latin typeface="+mn-lt"/>
              <a:ea typeface="+mn-ea"/>
              <a:cs typeface="+mn-cs"/>
            </a:rPr>
            <a:t>千円）</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新庁舎建設に伴う基金の取り崩し等による充当可能財源の減少や</a:t>
          </a:r>
          <a:r>
            <a:rPr kumimoji="1" lang="ja-JP" altLang="en-US" sz="1100">
              <a:solidFill>
                <a:schemeClr val="dk1"/>
              </a:solidFill>
              <a:effectLst/>
              <a:latin typeface="+mn-lt"/>
              <a:ea typeface="+mn-ea"/>
              <a:cs typeface="+mn-cs"/>
            </a:rPr>
            <a:t>こども園建設等による</a:t>
          </a:r>
          <a:r>
            <a:rPr kumimoji="1" lang="ja-JP" altLang="ja-JP" sz="1100">
              <a:solidFill>
                <a:schemeClr val="dk1"/>
              </a:solidFill>
              <a:effectLst/>
              <a:latin typeface="+mn-lt"/>
              <a:ea typeface="+mn-ea"/>
              <a:cs typeface="+mn-cs"/>
            </a:rPr>
            <a:t>新発債の借入よる元利償還金の増加が控え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ため、今後は事業の見直しをおこなう等、比率の改善に向けて取り組みをおこなう。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151384</xdr:rowOff>
    </xdr:from>
    <xdr:to>
      <xdr:col>81</xdr:col>
      <xdr:colOff>44450</xdr:colOff>
      <xdr:row>39</xdr:row>
      <xdr:rowOff>86106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666484"/>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141732</xdr:rowOff>
    </xdr:from>
    <xdr:to>
      <xdr:col>77</xdr:col>
      <xdr:colOff>44450</xdr:colOff>
      <xdr:row>38</xdr:row>
      <xdr:rowOff>151384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568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141732</xdr:rowOff>
    </xdr:from>
    <xdr:to>
      <xdr:col>72</xdr:col>
      <xdr:colOff>203200</xdr:colOff>
      <xdr:row>39</xdr:row>
      <xdr:rowOff>8890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5683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153670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6954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35306</xdr:rowOff>
    </xdr:from>
    <xdr:to>
      <xdr:col>81</xdr:col>
      <xdr:colOff>95250</xdr:colOff>
      <xdr:row>39</xdr:row>
      <xdr:rowOff>136906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51833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100584</xdr:rowOff>
    </xdr:from>
    <xdr:to>
      <xdr:col>77</xdr:col>
      <xdr:colOff>95250</xdr:colOff>
      <xdr:row>39</xdr:row>
      <xdr:rowOff>30734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40911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38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90932</xdr:rowOff>
    </xdr:from>
    <xdr:to>
      <xdr:col>73</xdr:col>
      <xdr:colOff>44450</xdr:colOff>
      <xdr:row>39</xdr:row>
      <xdr:rowOff>21082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0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31259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7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将来負担比率は、前年度と比較して</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ポイント増加しており、その主な要因として、</a:t>
          </a:r>
          <a:r>
            <a:rPr kumimoji="1" lang="ja-JP" altLang="en-US" sz="1100">
              <a:solidFill>
                <a:schemeClr val="dk1"/>
              </a:solidFill>
              <a:effectLst/>
              <a:latin typeface="+mn-lt"/>
              <a:ea typeface="+mn-ea"/>
              <a:cs typeface="+mn-cs"/>
            </a:rPr>
            <a:t>新庁舎建設に伴う電子計算機器や備品等の入れ替え等に伴い、財政調整基金の取崩し（▲</a:t>
          </a:r>
          <a:r>
            <a:rPr kumimoji="1" lang="en-US" altLang="ja-JP" sz="1100">
              <a:solidFill>
                <a:schemeClr val="dk1"/>
              </a:solidFill>
              <a:effectLst/>
              <a:latin typeface="+mn-lt"/>
              <a:ea typeface="+mn-ea"/>
              <a:cs typeface="+mn-cs"/>
            </a:rPr>
            <a:t>250,099</a:t>
          </a:r>
          <a:r>
            <a:rPr kumimoji="1" lang="ja-JP" altLang="en-US" sz="1100">
              <a:solidFill>
                <a:schemeClr val="dk1"/>
              </a:solidFill>
              <a:effectLst/>
              <a:latin typeface="+mn-lt"/>
              <a:ea typeface="+mn-ea"/>
              <a:cs typeface="+mn-cs"/>
            </a:rPr>
            <a:t>千円）をおこなったため、充当可能基金が減少したため</a:t>
          </a:r>
          <a:r>
            <a:rPr kumimoji="1" lang="ja-JP" altLang="ja-JP" sz="1100">
              <a:solidFill>
                <a:schemeClr val="dk1"/>
              </a:solidFill>
              <a:effectLst/>
              <a:latin typeface="+mn-lt"/>
              <a:ea typeface="+mn-ea"/>
              <a:cs typeface="+mn-cs"/>
            </a:rPr>
            <a:t>である。今後は、</a:t>
          </a:r>
          <a:r>
            <a:rPr kumimoji="1" lang="ja-JP" altLang="en-US" sz="1100">
              <a:solidFill>
                <a:schemeClr val="dk1"/>
              </a:solidFill>
              <a:effectLst/>
              <a:latin typeface="+mn-lt"/>
              <a:ea typeface="+mn-ea"/>
              <a:cs typeface="+mn-cs"/>
            </a:rPr>
            <a:t>認定こども園</a:t>
          </a:r>
          <a:r>
            <a:rPr kumimoji="1" lang="ja-JP" altLang="ja-JP" sz="1100">
              <a:solidFill>
                <a:schemeClr val="dk1"/>
              </a:solidFill>
              <a:effectLst/>
              <a:latin typeface="+mn-lt"/>
              <a:ea typeface="+mn-ea"/>
              <a:cs typeface="+mn-cs"/>
            </a:rPr>
            <a:t>に伴う新発債の借入</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により、本比率の悪化が想定できることから、各種事業を精査し、地方債の新規借入を減少すること、さらには充当可能基金への積極的な積立を行うこととする。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63046</xdr:rowOff>
    </xdr:from>
    <xdr:to>
      <xdr:col>81</xdr:col>
      <xdr:colOff>44450</xdr:colOff>
      <xdr:row>19</xdr:row>
      <xdr:rowOff>3628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3149146"/>
          <a:ext cx="8382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150767</xdr:rowOff>
    </xdr:from>
    <xdr:to>
      <xdr:col>77</xdr:col>
      <xdr:colOff>44450</xdr:colOff>
      <xdr:row>18</xdr:row>
      <xdr:rowOff>63046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551067"/>
          <a:ext cx="889000" cy="59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150767</xdr:rowOff>
    </xdr:from>
    <xdr:to>
      <xdr:col>72</xdr:col>
      <xdr:colOff>203200</xdr:colOff>
      <xdr:row>15</xdr:row>
      <xdr:rowOff>87902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51067"/>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87902</xdr:rowOff>
    </xdr:from>
    <xdr:to>
      <xdr:col>68</xdr:col>
      <xdr:colOff>152400</xdr:colOff>
      <xdr:row>16</xdr:row>
      <xdr:rowOff>80191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59652"/>
          <a:ext cx="889000" cy="16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92166</xdr:rowOff>
    </xdr:from>
    <xdr:to>
      <xdr:col>68</xdr:col>
      <xdr:colOff>203200</xdr:colOff>
      <xdr:row>14</xdr:row>
      <xdr:rowOff>22316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124279</xdr:rowOff>
    </xdr:from>
    <xdr:to>
      <xdr:col>81</xdr:col>
      <xdr:colOff>95250</xdr:colOff>
      <xdr:row>19</xdr:row>
      <xdr:rowOff>54428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103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96356</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18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12246</xdr:rowOff>
    </xdr:from>
    <xdr:to>
      <xdr:col>77</xdr:col>
      <xdr:colOff>95250</xdr:colOff>
      <xdr:row>18</xdr:row>
      <xdr:rowOff>113846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09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98623</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1847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99967</xdr:rowOff>
    </xdr:from>
    <xdr:to>
      <xdr:col>73</xdr:col>
      <xdr:colOff>44450</xdr:colOff>
      <xdr:row>15</xdr:row>
      <xdr:rowOff>30117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14894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37102</xdr:rowOff>
    </xdr:from>
    <xdr:to>
      <xdr:col>68</xdr:col>
      <xdr:colOff>203200</xdr:colOff>
      <xdr:row>15</xdr:row>
      <xdr:rowOff>138702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0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123479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69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29391</xdr:rowOff>
    </xdr:from>
    <xdr:to>
      <xdr:col>64</xdr:col>
      <xdr:colOff>152400</xdr:colOff>
      <xdr:row>16</xdr:row>
      <xdr:rowOff>130991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115768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明日香村特別措置法にかかる各種事業の執行に伴い、景観維持等に関連する職員に加え、埋蔵文化財の調査が必要となっていることから、文化財関係職員も多く配置しているため、類似団体よりも高くなっている。</a:t>
          </a:r>
          <a:endParaRPr lang="ja-JP" altLang="ja-JP" sz="1400">
            <a:effectLst/>
          </a:endParaRPr>
        </a:p>
        <a:p>
          <a:r>
            <a:rPr kumimoji="1" lang="ja-JP" altLang="ja-JP" sz="1100">
              <a:solidFill>
                <a:schemeClr val="dk1"/>
              </a:solidFill>
              <a:effectLst/>
              <a:latin typeface="+mn-lt"/>
              <a:ea typeface="+mn-ea"/>
              <a:cs typeface="+mn-cs"/>
            </a:rPr>
            <a:t>　今後は、行政サービスの低下とならないよう業務の最適化を実施し、人件費の抑制に努める。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130810</xdr:rowOff>
    </xdr:from>
    <xdr:to>
      <xdr:col>24</xdr:col>
      <xdr:colOff>25400</xdr:colOff>
      <xdr:row>41</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60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46990</xdr:rowOff>
    </xdr:from>
    <xdr:to>
      <xdr:col>19</xdr:col>
      <xdr:colOff>187325</xdr:colOff>
      <xdr:row>41</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076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46990</xdr:rowOff>
    </xdr:from>
    <xdr:to>
      <xdr:col>15</xdr:col>
      <xdr:colOff>98425</xdr:colOff>
      <xdr:row>42</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707644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42</xdr:row>
      <xdr:rowOff>35560</xdr:rowOff>
    </xdr:from>
    <xdr:to>
      <xdr:col>11</xdr:col>
      <xdr:colOff>9525</xdr:colOff>
      <xdr:row>42</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723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95250</xdr:rowOff>
    </xdr:from>
    <xdr:to>
      <xdr:col>24</xdr:col>
      <xdr:colOff>76200</xdr:colOff>
      <xdr:row>42</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3827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80010</xdr:rowOff>
    </xdr:from>
    <xdr:to>
      <xdr:col>20</xdr:col>
      <xdr:colOff>38100</xdr:colOff>
      <xdr:row>42</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0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9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167640</xdr:rowOff>
    </xdr:from>
    <xdr:to>
      <xdr:col>15</xdr:col>
      <xdr:colOff>149225</xdr:colOff>
      <xdr:row>41</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42</xdr:row>
      <xdr:rowOff>7620</xdr:rowOff>
    </xdr:from>
    <xdr:to>
      <xdr:col>11</xdr:col>
      <xdr:colOff>60325</xdr:colOff>
      <xdr:row>42</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20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156210</xdr:rowOff>
    </xdr:from>
    <xdr:to>
      <xdr:col>6</xdr:col>
      <xdr:colOff>171450</xdr:colOff>
      <xdr:row>42</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8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7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積極的なコスト削減に努めているものの、毎年実施している観光や農業の業務委託等が多くあるため、類似団体と比較して数値が高くなっている。今後は事業の縮小を含め、経常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145288</xdr:rowOff>
    </xdr:from>
    <xdr:to>
      <xdr:col>82</xdr:col>
      <xdr:colOff>107950</xdr:colOff>
      <xdr:row>18</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313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17272</xdr:rowOff>
    </xdr:from>
    <xdr:to>
      <xdr:col>78</xdr:col>
      <xdr:colOff>69850</xdr:colOff>
      <xdr:row>18</xdr:row>
      <xdr:rowOff>159004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0337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103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140716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94488</xdr:rowOff>
    </xdr:from>
    <xdr:to>
      <xdr:col>82</xdr:col>
      <xdr:colOff>158750</xdr:colOff>
      <xdr:row>19</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66565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5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108204</xdr:rowOff>
    </xdr:from>
    <xdr:to>
      <xdr:col>78</xdr:col>
      <xdr:colOff>120650</xdr:colOff>
      <xdr:row>19</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23131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8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89916</xdr:rowOff>
    </xdr:from>
    <xdr:to>
      <xdr:col>65</xdr:col>
      <xdr:colOff>53975</xdr:colOff>
      <xdr:row>19</xdr:row>
      <xdr:rowOff>20066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4843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は、人口減少の影響により、類似団体と比較しても低い水準を保っているが、障がい給付費等の増加に伴い、前年度より数値が増加している。ただし、今後は高齢化の影響により社会保障費の負担は増加すると思われるため、資格審査の適正化に取り組み、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85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32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71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高齢化率が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を超えており、介護給付や医療費にかかる国民健康保険特別会計や後期高齢者医療特別会計、介護保健特別会計への繰出金が増加している。今後は、予防や啓発に努め、普通会計の負担抑制に努める。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115570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99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xdr:rowOff>
    </xdr:from>
    <xdr:to>
      <xdr:col>78</xdr:col>
      <xdr:colOff>69850</xdr:colOff>
      <xdr:row>55</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31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55</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31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514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19050</xdr:rowOff>
    </xdr:from>
    <xdr:to>
      <xdr:col>78</xdr:col>
      <xdr:colOff>120650</xdr:colOff>
      <xdr:row>55</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130827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121920</xdr:rowOff>
    </xdr:from>
    <xdr:to>
      <xdr:col>74</xdr:col>
      <xdr:colOff>31750</xdr:colOff>
      <xdr:row>55</xdr:row>
      <xdr:rowOff>52070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の明日香村行財政改革により、各種団体への補助金等を削減し、それ以後についても新たな支出を抑制していることにより、類似団体と比較して低い水準を保っている。今後も各種事業について実績等を精査し、適正な補助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194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62992</xdr:rowOff>
    </xdr:from>
    <xdr:to>
      <xdr:col>78</xdr:col>
      <xdr:colOff>69850</xdr:colOff>
      <xdr:row>36</xdr:row>
      <xdr:rowOff>76708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35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99568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37</xdr:row>
      <xdr:rowOff>1270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25908</xdr:rowOff>
    </xdr:from>
    <xdr:to>
      <xdr:col>78</xdr:col>
      <xdr:colOff>120650</xdr:colOff>
      <xdr:row>36</xdr:row>
      <xdr:rowOff>127508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xdr:rowOff>
    </xdr:from>
    <xdr:to>
      <xdr:col>74</xdr:col>
      <xdr:colOff>31750</xdr:colOff>
      <xdr:row>36</xdr:row>
      <xdr:rowOff>113792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123969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公債費については、過疎債の借入の増加等に伴い、数値が増加している。今後についても、</a:t>
          </a:r>
          <a:r>
            <a:rPr kumimoji="1" lang="ja-JP" altLang="en-US" sz="1100">
              <a:solidFill>
                <a:schemeClr val="dk1"/>
              </a:solidFill>
              <a:effectLst/>
              <a:latin typeface="+mn-lt"/>
              <a:ea typeface="+mn-ea"/>
              <a:cs typeface="+mn-cs"/>
            </a:rPr>
            <a:t>新庁舎建設</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の借入により、令和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年度に公債費のピークを迎える見込みであるため、過度の地方債発行とならないように各事業の見直しや大規模な事業の抑制等をおこない、適正な財政運営を図ることとする。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119380</xdr:rowOff>
    </xdr:from>
    <xdr:to>
      <xdr:col>24</xdr:col>
      <xdr:colOff>25400</xdr:colOff>
      <xdr:row>76</xdr:row>
      <xdr:rowOff>1270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781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62230</xdr:rowOff>
    </xdr:from>
    <xdr:to>
      <xdr:col>19</xdr:col>
      <xdr:colOff>187325</xdr:colOff>
      <xdr:row>75</xdr:row>
      <xdr:rowOff>119380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209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62230</xdr:rowOff>
    </xdr:from>
    <xdr:to>
      <xdr:col>15</xdr:col>
      <xdr:colOff>98425</xdr:colOff>
      <xdr:row>75</xdr:row>
      <xdr:rowOff>77470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119380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36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121920</xdr:rowOff>
    </xdr:from>
    <xdr:to>
      <xdr:col>24</xdr:col>
      <xdr:colOff>76200</xdr:colOff>
      <xdr:row>76</xdr:row>
      <xdr:rowOff>52070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138447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68580</xdr:rowOff>
    </xdr:from>
    <xdr:to>
      <xdr:col>20</xdr:col>
      <xdr:colOff>38100</xdr:colOff>
      <xdr:row>75</xdr:row>
      <xdr:rowOff>170180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8907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9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11430</xdr:rowOff>
    </xdr:from>
    <xdr:to>
      <xdr:col>15</xdr:col>
      <xdr:colOff>149225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68580</xdr:rowOff>
    </xdr:from>
    <xdr:to>
      <xdr:col>6</xdr:col>
      <xdr:colOff>171450</xdr:colOff>
      <xdr:row>75</xdr:row>
      <xdr:rowOff>170180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8907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前年度と比較すると、</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光熱費の高騰等により、物件費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増加しているが</a:t>
          </a:r>
          <a:r>
            <a:rPr kumimoji="1" lang="ja-JP" altLang="en-US" sz="1100">
              <a:solidFill>
                <a:schemeClr val="dk1"/>
              </a:solidFill>
              <a:effectLst/>
              <a:latin typeface="+mn-lt"/>
              <a:ea typeface="+mn-ea"/>
              <a:cs typeface="+mn-cs"/>
            </a:rPr>
            <a:t>、各種事業の精査をおこなうことにより、前年度とほぼ同じ数値となっている</a:t>
          </a:r>
          <a:r>
            <a:rPr kumimoji="1" lang="ja-JP" altLang="ja-JP" sz="1100">
              <a:solidFill>
                <a:schemeClr val="dk1"/>
              </a:solidFill>
              <a:effectLst/>
              <a:latin typeface="+mn-lt"/>
              <a:ea typeface="+mn-ea"/>
              <a:cs typeface="+mn-cs"/>
            </a:rPr>
            <a:t>。各種事業についてさらに精査するとともに、事業の縮小等を実施し、より一層の経常経費の抑制に努める。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142239</xdr:rowOff>
    </xdr:from>
    <xdr:to>
      <xdr:col>82</xdr:col>
      <xdr:colOff>107950</xdr:colOff>
      <xdr:row>79</xdr:row>
      <xdr:rowOff>146050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86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79</xdr:row>
      <xdr:rowOff>146050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5438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81280</xdr:rowOff>
    </xdr:from>
    <xdr:to>
      <xdr:col>73</xdr:col>
      <xdr:colOff>180975</xdr:colOff>
      <xdr:row>79</xdr:row>
      <xdr:rowOff>138430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54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138430</xdr:rowOff>
    </xdr:from>
    <xdr:to>
      <xdr:col>69</xdr:col>
      <xdr:colOff>92075</xdr:colOff>
      <xdr:row>80</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8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91439</xdr:rowOff>
    </xdr:from>
    <xdr:to>
      <xdr:col>82</xdr:col>
      <xdr:colOff>158750</xdr:colOff>
      <xdr:row>80</xdr:row>
      <xdr:rowOff>21589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63516</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95250</xdr:rowOff>
    </xdr:from>
    <xdr:to>
      <xdr:col>78</xdr:col>
      <xdr:colOff>120650</xdr:colOff>
      <xdr:row>80</xdr:row>
      <xdr:rowOff>25400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10177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30480</xdr:rowOff>
    </xdr:from>
    <xdr:to>
      <xdr:col>74</xdr:col>
      <xdr:colOff>31750</xdr:colOff>
      <xdr:row>78</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87630</xdr:rowOff>
    </xdr:from>
    <xdr:to>
      <xdr:col>69</xdr:col>
      <xdr:colOff>142875</xdr:colOff>
      <xdr:row>80</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64105</xdr:rowOff>
    </xdr:from>
    <xdr:to>
      <xdr:col>29</xdr:col>
      <xdr:colOff>127000</xdr:colOff>
      <xdr:row>16</xdr:row>
      <xdr:rowOff>155034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4930"/>
          <a:ext cx="647700" cy="90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155034</xdr:rowOff>
    </xdr:from>
    <xdr:to>
      <xdr:col>26</xdr:col>
      <xdr:colOff>50800</xdr:colOff>
      <xdr:row>17</xdr:row>
      <xdr:rowOff>20175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5859"/>
          <a:ext cx="698500" cy="3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20175</xdr:rowOff>
    </xdr:from>
    <xdr:to>
      <xdr:col>22</xdr:col>
      <xdr:colOff>114300</xdr:colOff>
      <xdr:row>17</xdr:row>
      <xdr:rowOff>89289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82450"/>
          <a:ext cx="698500" cy="69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89289</xdr:rowOff>
    </xdr:from>
    <xdr:to>
      <xdr:col>18</xdr:col>
      <xdr:colOff>177800</xdr:colOff>
      <xdr:row>17</xdr:row>
      <xdr:rowOff>124120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1564"/>
          <a:ext cx="698500" cy="34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74566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0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13305</xdr:rowOff>
    </xdr:from>
    <xdr:to>
      <xdr:col>29</xdr:col>
      <xdr:colOff>177800</xdr:colOff>
      <xdr:row>16</xdr:row>
      <xdr:rowOff>114905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29832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104234</xdr:rowOff>
    </xdr:from>
    <xdr:to>
      <xdr:col>26</xdr:col>
      <xdr:colOff>101600</xdr:colOff>
      <xdr:row>17</xdr:row>
      <xdr:rowOff>34384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5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44561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3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140825</xdr:rowOff>
    </xdr:from>
    <xdr:to>
      <xdr:col>22</xdr:col>
      <xdr:colOff>165100</xdr:colOff>
      <xdr:row>17</xdr:row>
      <xdr:rowOff>70975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3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81152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38489</xdr:rowOff>
    </xdr:from>
    <xdr:to>
      <xdr:col>19</xdr:col>
      <xdr:colOff>38100</xdr:colOff>
      <xdr:row>17</xdr:row>
      <xdr:rowOff>140089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150266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73320</xdr:rowOff>
    </xdr:from>
    <xdr:to>
      <xdr:col>15</xdr:col>
      <xdr:colOff>101600</xdr:colOff>
      <xdr:row>18</xdr:row>
      <xdr:rowOff>3470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0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49472</xdr:rowOff>
    </xdr:from>
    <xdr:to>
      <xdr:col>29</xdr:col>
      <xdr:colOff>127000</xdr:colOff>
      <xdr:row>37</xdr:row>
      <xdr:rowOff>163511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74172"/>
          <a:ext cx="647700" cy="1140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163511</xdr:rowOff>
    </xdr:from>
    <xdr:to>
      <xdr:col>26</xdr:col>
      <xdr:colOff>50800</xdr:colOff>
      <xdr:row>37</xdr:row>
      <xdr:rowOff>227045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88211"/>
          <a:ext cx="6985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227045</xdr:rowOff>
    </xdr:from>
    <xdr:to>
      <xdr:col>22</xdr:col>
      <xdr:colOff>114300</xdr:colOff>
      <xdr:row>37</xdr:row>
      <xdr:rowOff>295543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351745"/>
          <a:ext cx="698500" cy="68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249481</xdr:rowOff>
    </xdr:from>
    <xdr:to>
      <xdr:col>18</xdr:col>
      <xdr:colOff>177800</xdr:colOff>
      <xdr:row>37</xdr:row>
      <xdr:rowOff>295543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374181"/>
          <a:ext cx="698500" cy="46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170122</xdr:rowOff>
    </xdr:from>
    <xdr:to>
      <xdr:col>29</xdr:col>
      <xdr:colOff>177800</xdr:colOff>
      <xdr:row>37</xdr:row>
      <xdr:rowOff>100272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2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142199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112711</xdr:rowOff>
    </xdr:from>
    <xdr:to>
      <xdr:col>26</xdr:col>
      <xdr:colOff>101600</xdr:colOff>
      <xdr:row>37</xdr:row>
      <xdr:rowOff>214311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37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199088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2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176245</xdr:rowOff>
    </xdr:from>
    <xdr:to>
      <xdr:col>22</xdr:col>
      <xdr:colOff>165100</xdr:colOff>
      <xdr:row>37</xdr:row>
      <xdr:rowOff>277845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00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262622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244743</xdr:rowOff>
    </xdr:from>
    <xdr:to>
      <xdr:col>19</xdr:col>
      <xdr:colOff>38100</xdr:colOff>
      <xdr:row>38</xdr:row>
      <xdr:rowOff>3443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9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331120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5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198681</xdr:rowOff>
    </xdr:from>
    <xdr:to>
      <xdr:col>15</xdr:col>
      <xdr:colOff>101600</xdr:colOff>
      <xdr:row>37</xdr:row>
      <xdr:rowOff>300281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2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285058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23922</xdr:rowOff>
    </xdr:from>
    <xdr:to>
      <xdr:col>24</xdr:col>
      <xdr:colOff>63500</xdr:colOff>
      <xdr:row>33</xdr:row>
      <xdr:rowOff>113563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81772"/>
          <a:ext cx="838200" cy="8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113563</xdr:rowOff>
    </xdr:from>
    <xdr:to>
      <xdr:col>19</xdr:col>
      <xdr:colOff>177800</xdr:colOff>
      <xdr:row>33</xdr:row>
      <xdr:rowOff>153325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71413"/>
          <a:ext cx="889000" cy="3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153325</xdr:rowOff>
    </xdr:from>
    <xdr:to>
      <xdr:col>15</xdr:col>
      <xdr:colOff>50800</xdr:colOff>
      <xdr:row>34</xdr:row>
      <xdr:rowOff>43063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11175"/>
          <a:ext cx="889000" cy="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43063</xdr:rowOff>
    </xdr:from>
    <xdr:to>
      <xdr:col>10</xdr:col>
      <xdr:colOff>114300</xdr:colOff>
      <xdr:row>34</xdr:row>
      <xdr:rowOff>150299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2363"/>
          <a:ext cx="889000" cy="10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64584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3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144572</xdr:rowOff>
    </xdr:from>
    <xdr:to>
      <xdr:col>24</xdr:col>
      <xdr:colOff>114300</xdr:colOff>
      <xdr:row>33</xdr:row>
      <xdr:rowOff>74722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167449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62763</xdr:rowOff>
    </xdr:from>
    <xdr:to>
      <xdr:col>20</xdr:col>
      <xdr:colOff>38100</xdr:colOff>
      <xdr:row>33</xdr:row>
      <xdr:rowOff>164363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9440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9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102525</xdr:rowOff>
    </xdr:from>
    <xdr:to>
      <xdr:col>15</xdr:col>
      <xdr:colOff>101600</xdr:colOff>
      <xdr:row>34</xdr:row>
      <xdr:rowOff>32675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49202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163713</xdr:rowOff>
    </xdr:from>
    <xdr:to>
      <xdr:col>10</xdr:col>
      <xdr:colOff>165100</xdr:colOff>
      <xdr:row>34</xdr:row>
      <xdr:rowOff>93863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110390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99499</xdr:rowOff>
    </xdr:from>
    <xdr:to>
      <xdr:col>6</xdr:col>
      <xdr:colOff>38100</xdr:colOff>
      <xdr:row>35</xdr:row>
      <xdr:rowOff>29649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2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46176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0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123220</xdr:rowOff>
    </xdr:from>
    <xdr:to>
      <xdr:col>24</xdr:col>
      <xdr:colOff>63500</xdr:colOff>
      <xdr:row>57</xdr:row>
      <xdr:rowOff>138717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95870"/>
          <a:ext cx="838200" cy="1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138717</xdr:rowOff>
    </xdr:from>
    <xdr:to>
      <xdr:col>19</xdr:col>
      <xdr:colOff>177800</xdr:colOff>
      <xdr:row>57</xdr:row>
      <xdr:rowOff>162188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11367"/>
          <a:ext cx="889000" cy="2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162188</xdr:rowOff>
    </xdr:from>
    <xdr:to>
      <xdr:col>15</xdr:col>
      <xdr:colOff>50800</xdr:colOff>
      <xdr:row>58</xdr:row>
      <xdr:rowOff>26901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4838"/>
          <a:ext cx="889000" cy="3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19745</xdr:rowOff>
    </xdr:from>
    <xdr:to>
      <xdr:col>10</xdr:col>
      <xdr:colOff>114300</xdr:colOff>
      <xdr:row>58</xdr:row>
      <xdr:rowOff>26901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63845"/>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72420</xdr:rowOff>
    </xdr:from>
    <xdr:to>
      <xdr:col>24</xdr:col>
      <xdr:colOff>114300</xdr:colOff>
      <xdr:row>58</xdr:row>
      <xdr:rowOff>2570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95297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96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87917</xdr:rowOff>
    </xdr:from>
    <xdr:to>
      <xdr:col>20</xdr:col>
      <xdr:colOff>38100</xdr:colOff>
      <xdr:row>58</xdr:row>
      <xdr:rowOff>18067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34594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3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111388</xdr:rowOff>
    </xdr:from>
    <xdr:to>
      <xdr:col>15</xdr:col>
      <xdr:colOff>101600</xdr:colOff>
      <xdr:row>58</xdr:row>
      <xdr:rowOff>41538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58065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147551</xdr:rowOff>
    </xdr:from>
    <xdr:to>
      <xdr:col>10</xdr:col>
      <xdr:colOff>165100</xdr:colOff>
      <xdr:row>58</xdr:row>
      <xdr:rowOff>77701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94228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9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140395</xdr:rowOff>
    </xdr:from>
    <xdr:to>
      <xdr:col>6</xdr:col>
      <xdr:colOff>38100</xdr:colOff>
      <xdr:row>58</xdr:row>
      <xdr:rowOff>70545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87072</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88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54336</xdr:rowOff>
    </xdr:from>
    <xdr:to>
      <xdr:col>24</xdr:col>
      <xdr:colOff>63500</xdr:colOff>
      <xdr:row>78</xdr:row>
      <xdr:rowOff>93714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27436"/>
          <a:ext cx="838200" cy="39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43098</xdr:rowOff>
    </xdr:from>
    <xdr:to>
      <xdr:col>19</xdr:col>
      <xdr:colOff>177800</xdr:colOff>
      <xdr:row>78</xdr:row>
      <xdr:rowOff>93714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6198"/>
          <a:ext cx="889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43098</xdr:rowOff>
    </xdr:from>
    <xdr:to>
      <xdr:col>15</xdr:col>
      <xdr:colOff>50800</xdr:colOff>
      <xdr:row>78</xdr:row>
      <xdr:rowOff>128003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6198"/>
          <a:ext cx="889000" cy="8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128003</xdr:rowOff>
    </xdr:from>
    <xdr:to>
      <xdr:col>10</xdr:col>
      <xdr:colOff>114300</xdr:colOff>
      <xdr:row>78</xdr:row>
      <xdr:rowOff>128518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1103"/>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3536</xdr:rowOff>
    </xdr:from>
    <xdr:to>
      <xdr:col>24</xdr:col>
      <xdr:colOff>114300</xdr:colOff>
      <xdr:row>78</xdr:row>
      <xdr:rowOff>105136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153413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42914</xdr:rowOff>
    </xdr:from>
    <xdr:to>
      <xdr:col>20</xdr:col>
      <xdr:colOff>38100</xdr:colOff>
      <xdr:row>78</xdr:row>
      <xdr:rowOff>144514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135641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163748</xdr:rowOff>
    </xdr:from>
    <xdr:to>
      <xdr:col>15</xdr:col>
      <xdr:colOff>101600</xdr:colOff>
      <xdr:row>78</xdr:row>
      <xdr:rowOff>93898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85025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77203</xdr:rowOff>
    </xdr:from>
    <xdr:to>
      <xdr:col>10</xdr:col>
      <xdr:colOff>165100</xdr:colOff>
      <xdr:row>79</xdr:row>
      <xdr:rowOff>7353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169930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77718</xdr:rowOff>
    </xdr:from>
    <xdr:to>
      <xdr:col>6</xdr:col>
      <xdr:colOff>38100</xdr:colOff>
      <xdr:row>79</xdr:row>
      <xdr:rowOff>7868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5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170445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91036</xdr:rowOff>
    </xdr:from>
    <xdr:to>
      <xdr:col>24</xdr:col>
      <xdr:colOff>63500</xdr:colOff>
      <xdr:row>98</xdr:row>
      <xdr:rowOff>35257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21686"/>
          <a:ext cx="8382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100307</xdr:rowOff>
    </xdr:from>
    <xdr:to>
      <xdr:col>19</xdr:col>
      <xdr:colOff>177800</xdr:colOff>
      <xdr:row>98</xdr:row>
      <xdr:rowOff>35257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30957"/>
          <a:ext cx="889000" cy="1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100307</xdr:rowOff>
    </xdr:from>
    <xdr:to>
      <xdr:col>15</xdr:col>
      <xdr:colOff>50800</xdr:colOff>
      <xdr:row>98</xdr:row>
      <xdr:rowOff>140385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30957"/>
          <a:ext cx="889000" cy="21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140385</xdr:rowOff>
    </xdr:from>
    <xdr:to>
      <xdr:col>10</xdr:col>
      <xdr:colOff>114300</xdr:colOff>
      <xdr:row>98</xdr:row>
      <xdr:rowOff>154677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942485"/>
          <a:ext cx="889000" cy="1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40236</xdr:rowOff>
    </xdr:from>
    <xdr:to>
      <xdr:col>24</xdr:col>
      <xdr:colOff>114300</xdr:colOff>
      <xdr:row>97</xdr:row>
      <xdr:rowOff>141836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18663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155907</xdr:rowOff>
    </xdr:from>
    <xdr:to>
      <xdr:col>20</xdr:col>
      <xdr:colOff>38100</xdr:colOff>
      <xdr:row>98</xdr:row>
      <xdr:rowOff>86057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77184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49507</xdr:rowOff>
    </xdr:from>
    <xdr:to>
      <xdr:col>15</xdr:col>
      <xdr:colOff>101600</xdr:colOff>
      <xdr:row>97</xdr:row>
      <xdr:rowOff>151107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142234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89585</xdr:rowOff>
    </xdr:from>
    <xdr:to>
      <xdr:col>10</xdr:col>
      <xdr:colOff>165100</xdr:colOff>
      <xdr:row>99</xdr:row>
      <xdr:rowOff>19735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10862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8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103877</xdr:rowOff>
    </xdr:from>
    <xdr:to>
      <xdr:col>6</xdr:col>
      <xdr:colOff>38100</xdr:colOff>
      <xdr:row>99</xdr:row>
      <xdr:rowOff>34027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90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25154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9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41882</xdr:rowOff>
    </xdr:from>
    <xdr:to>
      <xdr:col>55</xdr:col>
      <xdr:colOff>0</xdr:colOff>
      <xdr:row>37</xdr:row>
      <xdr:rowOff>102902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385532"/>
          <a:ext cx="838200" cy="6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41882</xdr:rowOff>
    </xdr:from>
    <xdr:to>
      <xdr:col>50</xdr:col>
      <xdr:colOff>114300</xdr:colOff>
      <xdr:row>37</xdr:row>
      <xdr:rowOff>123946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85532"/>
          <a:ext cx="889000" cy="8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16747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1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124498</xdr:rowOff>
    </xdr:from>
    <xdr:to>
      <xdr:col>45</xdr:col>
      <xdr:colOff>177800</xdr:colOff>
      <xdr:row>37</xdr:row>
      <xdr:rowOff>123946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125248"/>
          <a:ext cx="889000" cy="34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124498</xdr:rowOff>
    </xdr:from>
    <xdr:to>
      <xdr:col>41</xdr:col>
      <xdr:colOff>50800</xdr:colOff>
      <xdr:row>37</xdr:row>
      <xdr:rowOff>119452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25248"/>
          <a:ext cx="889000" cy="33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86326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135615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52102</xdr:rowOff>
    </xdr:from>
    <xdr:to>
      <xdr:col>55</xdr:col>
      <xdr:colOff>50800</xdr:colOff>
      <xdr:row>37</xdr:row>
      <xdr:rowOff>153702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30529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4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162532</xdr:rowOff>
    </xdr:from>
    <xdr:to>
      <xdr:col>50</xdr:col>
      <xdr:colOff>165100</xdr:colOff>
      <xdr:row>37</xdr:row>
      <xdr:rowOff>92682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83809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42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73146</xdr:rowOff>
    </xdr:from>
    <xdr:to>
      <xdr:col>46</xdr:col>
      <xdr:colOff>38100</xdr:colOff>
      <xdr:row>38</xdr:row>
      <xdr:rowOff>3296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165873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73698</xdr:rowOff>
    </xdr:from>
    <xdr:to>
      <xdr:col>41</xdr:col>
      <xdr:colOff>101600</xdr:colOff>
      <xdr:row>36</xdr:row>
      <xdr:rowOff>3848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166425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68652</xdr:rowOff>
    </xdr:from>
    <xdr:to>
      <xdr:col>36</xdr:col>
      <xdr:colOff>165100</xdr:colOff>
      <xdr:row>37</xdr:row>
      <xdr:rowOff>170252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161379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0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162762</xdr:rowOff>
    </xdr:from>
    <xdr:to>
      <xdr:col>55</xdr:col>
      <xdr:colOff>0</xdr:colOff>
      <xdr:row>58</xdr:row>
      <xdr:rowOff>112735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35412"/>
          <a:ext cx="838200" cy="1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162762</xdr:rowOff>
    </xdr:from>
    <xdr:to>
      <xdr:col>50</xdr:col>
      <xdr:colOff>114300</xdr:colOff>
      <xdr:row>58</xdr:row>
      <xdr:rowOff>39295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35412"/>
          <a:ext cx="889000" cy="4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39295</xdr:rowOff>
    </xdr:from>
    <xdr:to>
      <xdr:col>45</xdr:col>
      <xdr:colOff>177800</xdr:colOff>
      <xdr:row>58</xdr:row>
      <xdr:rowOff>60739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83395"/>
          <a:ext cx="889000" cy="2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60739</xdr:rowOff>
    </xdr:from>
    <xdr:to>
      <xdr:col>41</xdr:col>
      <xdr:colOff>50800</xdr:colOff>
      <xdr:row>58</xdr:row>
      <xdr:rowOff>95010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04839"/>
          <a:ext cx="889000" cy="3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124298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61935</xdr:rowOff>
    </xdr:from>
    <xdr:to>
      <xdr:col>55</xdr:col>
      <xdr:colOff>50800</xdr:colOff>
      <xdr:row>58</xdr:row>
      <xdr:rowOff>163535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0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111962</xdr:rowOff>
    </xdr:from>
    <xdr:to>
      <xdr:col>50</xdr:col>
      <xdr:colOff>165100</xdr:colOff>
      <xdr:row>58</xdr:row>
      <xdr:rowOff>42112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8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58639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5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159945</xdr:rowOff>
    </xdr:from>
    <xdr:to>
      <xdr:col>46</xdr:col>
      <xdr:colOff>38100</xdr:colOff>
      <xdr:row>58</xdr:row>
      <xdr:rowOff>90095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3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106622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0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9939</xdr:rowOff>
    </xdr:from>
    <xdr:to>
      <xdr:col>41</xdr:col>
      <xdr:colOff>101600</xdr:colOff>
      <xdr:row>58</xdr:row>
      <xdr:rowOff>111539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128066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44210</xdr:rowOff>
    </xdr:from>
    <xdr:to>
      <xdr:col>36</xdr:col>
      <xdr:colOff>165100</xdr:colOff>
      <xdr:row>58</xdr:row>
      <xdr:rowOff>145810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136937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28487</xdr:rowOff>
    </xdr:from>
    <xdr:to>
      <xdr:col>55</xdr:col>
      <xdr:colOff>0</xdr:colOff>
      <xdr:row>78</xdr:row>
      <xdr:rowOff>135911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01587"/>
          <a:ext cx="838200" cy="10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28487</xdr:rowOff>
    </xdr:from>
    <xdr:to>
      <xdr:col>50</xdr:col>
      <xdr:colOff>114300</xdr:colOff>
      <xdr:row>78</xdr:row>
      <xdr:rowOff>60855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01587"/>
          <a:ext cx="889000" cy="3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60855</xdr:rowOff>
    </xdr:from>
    <xdr:to>
      <xdr:col>45</xdr:col>
      <xdr:colOff>177800</xdr:colOff>
      <xdr:row>78</xdr:row>
      <xdr:rowOff>129310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33955"/>
          <a:ext cx="889000" cy="6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127298</xdr:rowOff>
    </xdr:from>
    <xdr:to>
      <xdr:col>41</xdr:col>
      <xdr:colOff>50800</xdr:colOff>
      <xdr:row>78</xdr:row>
      <xdr:rowOff>129310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50039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85111</xdr:rowOff>
    </xdr:from>
    <xdr:to>
      <xdr:col>55</xdr:col>
      <xdr:colOff>50800</xdr:colOff>
      <xdr:row>79</xdr:row>
      <xdr:rowOff>15261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149137</xdr:rowOff>
    </xdr:from>
    <xdr:to>
      <xdr:col>50</xdr:col>
      <xdr:colOff>165100</xdr:colOff>
      <xdr:row>78</xdr:row>
      <xdr:rowOff>79287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95814</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2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10055</xdr:rowOff>
    </xdr:from>
    <xdr:to>
      <xdr:col>46</xdr:col>
      <xdr:colOff>38100</xdr:colOff>
      <xdr:row>78</xdr:row>
      <xdr:rowOff>111655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128182</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15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78510</xdr:rowOff>
    </xdr:from>
    <xdr:to>
      <xdr:col>41</xdr:col>
      <xdr:colOff>101600</xdr:colOff>
      <xdr:row>79</xdr:row>
      <xdr:rowOff>8660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171237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76498</xdr:rowOff>
    </xdr:from>
    <xdr:to>
      <xdr:col>36</xdr:col>
      <xdr:colOff>165100</xdr:colOff>
      <xdr:row>79</xdr:row>
      <xdr:rowOff>6648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169225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34116</xdr:rowOff>
    </xdr:from>
    <xdr:to>
      <xdr:col>55</xdr:col>
      <xdr:colOff>0</xdr:colOff>
      <xdr:row>98</xdr:row>
      <xdr:rowOff>107279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36216"/>
          <a:ext cx="838200" cy="7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34116</xdr:rowOff>
    </xdr:from>
    <xdr:to>
      <xdr:col>50</xdr:col>
      <xdr:colOff>114300</xdr:colOff>
      <xdr:row>98</xdr:row>
      <xdr:rowOff>117931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36216"/>
          <a:ext cx="889000" cy="8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167005</xdr:rowOff>
    </xdr:from>
    <xdr:to>
      <xdr:col>45</xdr:col>
      <xdr:colOff>177800</xdr:colOff>
      <xdr:row>98</xdr:row>
      <xdr:rowOff>117931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7655"/>
          <a:ext cx="889000" cy="12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167005</xdr:rowOff>
    </xdr:from>
    <xdr:to>
      <xdr:col>41</xdr:col>
      <xdr:colOff>50800</xdr:colOff>
      <xdr:row>98</xdr:row>
      <xdr:rowOff>62466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797655"/>
          <a:ext cx="889000" cy="6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56479</xdr:rowOff>
    </xdr:from>
    <xdr:to>
      <xdr:col>55</xdr:col>
      <xdr:colOff>50800</xdr:colOff>
      <xdr:row>98</xdr:row>
      <xdr:rowOff>158079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34906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3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154766</xdr:rowOff>
    </xdr:from>
    <xdr:to>
      <xdr:col>50</xdr:col>
      <xdr:colOff>165100</xdr:colOff>
      <xdr:row>98</xdr:row>
      <xdr:rowOff>84916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8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76043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7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67131</xdr:rowOff>
    </xdr:from>
    <xdr:to>
      <xdr:col>46</xdr:col>
      <xdr:colOff>38100</xdr:colOff>
      <xdr:row>98</xdr:row>
      <xdr:rowOff>168731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159858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116205</xdr:rowOff>
    </xdr:from>
    <xdr:to>
      <xdr:col>41</xdr:col>
      <xdr:colOff>101600</xdr:colOff>
      <xdr:row>98</xdr:row>
      <xdr:rowOff>46355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62882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2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11666</xdr:rowOff>
    </xdr:from>
    <xdr:to>
      <xdr:col>36</xdr:col>
      <xdr:colOff>165100</xdr:colOff>
      <xdr:row>98</xdr:row>
      <xdr:rowOff>113266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104393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21340</xdr:rowOff>
    </xdr:from>
    <xdr:to>
      <xdr:col>85</xdr:col>
      <xdr:colOff>127000</xdr:colOff>
      <xdr:row>39</xdr:row>
      <xdr:rowOff>92206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07890"/>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92206</xdr:rowOff>
    </xdr:from>
    <xdr:to>
      <xdr:col>81</xdr:col>
      <xdr:colOff>50800</xdr:colOff>
      <xdr:row>39</xdr:row>
      <xdr:rowOff>98378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778756"/>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97279</xdr:rowOff>
    </xdr:from>
    <xdr:to>
      <xdr:col>76</xdr:col>
      <xdr:colOff>114300</xdr:colOff>
      <xdr:row>39</xdr:row>
      <xdr:rowOff>98378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83829"/>
          <a:ext cx="889000" cy="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96701</xdr:rowOff>
    </xdr:from>
    <xdr:to>
      <xdr:col>71</xdr:col>
      <xdr:colOff>177800</xdr:colOff>
      <xdr:row>39</xdr:row>
      <xdr:rowOff>97279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3251"/>
          <a:ext cx="88900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141990</xdr:rowOff>
    </xdr:from>
    <xdr:to>
      <xdr:col>85</xdr:col>
      <xdr:colOff>177800</xdr:colOff>
      <xdr:row>39</xdr:row>
      <xdr:rowOff>72140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71181</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41406</xdr:rowOff>
    </xdr:from>
    <xdr:to>
      <xdr:col>81</xdr:col>
      <xdr:colOff>101600</xdr:colOff>
      <xdr:row>39</xdr:row>
      <xdr:rowOff>143006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2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134133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2017" y="6820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47578</xdr:rowOff>
    </xdr:from>
    <xdr:to>
      <xdr:col>76</xdr:col>
      <xdr:colOff>165100</xdr:colOff>
      <xdr:row>39</xdr:row>
      <xdr:rowOff>149178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140305</xdr:rowOff>
    </xdr:from>
    <xdr:ext cx="313932"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35333" y="6826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46479</xdr:rowOff>
    </xdr:from>
    <xdr:to>
      <xdr:col>72</xdr:col>
      <xdr:colOff>38100</xdr:colOff>
      <xdr:row>39</xdr:row>
      <xdr:rowOff>148079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139206</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45901</xdr:rowOff>
    </xdr:from>
    <xdr:to>
      <xdr:col>67</xdr:col>
      <xdr:colOff>101600</xdr:colOff>
      <xdr:row>39</xdr:row>
      <xdr:rowOff>147501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138628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5017" y="682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147659</xdr:rowOff>
    </xdr:from>
    <xdr:to>
      <xdr:col>85</xdr:col>
      <xdr:colOff>127000</xdr:colOff>
      <xdr:row>78</xdr:row>
      <xdr:rowOff>7931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349309"/>
          <a:ext cx="8382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7931</xdr:rowOff>
    </xdr:from>
    <xdr:to>
      <xdr:col>81</xdr:col>
      <xdr:colOff>50800</xdr:colOff>
      <xdr:row>78</xdr:row>
      <xdr:rowOff>34475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38103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34475</xdr:rowOff>
    </xdr:from>
    <xdr:to>
      <xdr:col>76</xdr:col>
      <xdr:colOff>114300</xdr:colOff>
      <xdr:row>78</xdr:row>
      <xdr:rowOff>46938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407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43323</xdr:rowOff>
    </xdr:from>
    <xdr:to>
      <xdr:col>71</xdr:col>
      <xdr:colOff>177800</xdr:colOff>
      <xdr:row>78</xdr:row>
      <xdr:rowOff>46938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416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96859</xdr:rowOff>
    </xdr:from>
    <xdr:to>
      <xdr:col>85</xdr:col>
      <xdr:colOff>177800</xdr:colOff>
      <xdr:row>78</xdr:row>
      <xdr:rowOff>27009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9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75286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128581</xdr:rowOff>
    </xdr:from>
    <xdr:to>
      <xdr:col>81</xdr:col>
      <xdr:colOff>101600</xdr:colOff>
      <xdr:row>78</xdr:row>
      <xdr:rowOff>58731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49858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2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155125</xdr:rowOff>
    </xdr:from>
    <xdr:to>
      <xdr:col>76</xdr:col>
      <xdr:colOff>165100</xdr:colOff>
      <xdr:row>78</xdr:row>
      <xdr:rowOff>85275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5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76402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4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167588</xdr:rowOff>
    </xdr:from>
    <xdr:to>
      <xdr:col>72</xdr:col>
      <xdr:colOff>38100</xdr:colOff>
      <xdr:row>78</xdr:row>
      <xdr:rowOff>97738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88865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163973</xdr:rowOff>
    </xdr:from>
    <xdr:to>
      <xdr:col>67</xdr:col>
      <xdr:colOff>101600</xdr:colOff>
      <xdr:row>78</xdr:row>
      <xdr:rowOff>94123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6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85250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5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5834</xdr:rowOff>
    </xdr:from>
    <xdr:to>
      <xdr:col>85</xdr:col>
      <xdr:colOff>127000</xdr:colOff>
      <xdr:row>98</xdr:row>
      <xdr:rowOff>38176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07934"/>
          <a:ext cx="8382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5834</xdr:rowOff>
    </xdr:from>
    <xdr:to>
      <xdr:col>81</xdr:col>
      <xdr:colOff>50800</xdr:colOff>
      <xdr:row>98</xdr:row>
      <xdr:rowOff>35596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7934"/>
          <a:ext cx="889000" cy="2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15582</xdr:rowOff>
    </xdr:from>
    <xdr:to>
      <xdr:col>76</xdr:col>
      <xdr:colOff>114300</xdr:colOff>
      <xdr:row>98</xdr:row>
      <xdr:rowOff>35596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817682"/>
          <a:ext cx="889000" cy="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15582</xdr:rowOff>
    </xdr:from>
    <xdr:to>
      <xdr:col>71</xdr:col>
      <xdr:colOff>177800</xdr:colOff>
      <xdr:row>98</xdr:row>
      <xdr:rowOff>120377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17682"/>
          <a:ext cx="889000" cy="10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86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158826</xdr:rowOff>
    </xdr:from>
    <xdr:to>
      <xdr:col>85</xdr:col>
      <xdr:colOff>177800</xdr:colOff>
      <xdr:row>98</xdr:row>
      <xdr:rowOff>88976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73753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0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126484</xdr:rowOff>
    </xdr:from>
    <xdr:to>
      <xdr:col>81</xdr:col>
      <xdr:colOff>101600</xdr:colOff>
      <xdr:row>98</xdr:row>
      <xdr:rowOff>56634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47761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4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156246</xdr:rowOff>
    </xdr:from>
    <xdr:to>
      <xdr:col>76</xdr:col>
      <xdr:colOff>165100</xdr:colOff>
      <xdr:row>98</xdr:row>
      <xdr:rowOff>86396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77523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136232</xdr:rowOff>
    </xdr:from>
    <xdr:to>
      <xdr:col>72</xdr:col>
      <xdr:colOff>38100</xdr:colOff>
      <xdr:row>98</xdr:row>
      <xdr:rowOff>66382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6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82909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54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69577</xdr:rowOff>
    </xdr:from>
    <xdr:to>
      <xdr:col>67</xdr:col>
      <xdr:colOff>101600</xdr:colOff>
      <xdr:row>98</xdr:row>
      <xdr:rowOff>171177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162304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6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51781</xdr:rowOff>
    </xdr:from>
    <xdr:to>
      <xdr:col>116</xdr:col>
      <xdr:colOff>63500</xdr:colOff>
      <xdr:row>37</xdr:row>
      <xdr:rowOff>89979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395431"/>
          <a:ext cx="838200" cy="3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0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43505</xdr:rowOff>
    </xdr:from>
    <xdr:to>
      <xdr:col>111</xdr:col>
      <xdr:colOff>177800</xdr:colOff>
      <xdr:row>37</xdr:row>
      <xdr:rowOff>51781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387155"/>
          <a:ext cx="889000" cy="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122969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43505</xdr:rowOff>
    </xdr:from>
    <xdr:to>
      <xdr:col>107</xdr:col>
      <xdr:colOff>50800</xdr:colOff>
      <xdr:row>37</xdr:row>
      <xdr:rowOff>123127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387155"/>
          <a:ext cx="889000" cy="7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131472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123127</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466777"/>
          <a:ext cx="889000" cy="18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133552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64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39179</xdr:rowOff>
    </xdr:from>
    <xdr:to>
      <xdr:col>116</xdr:col>
      <xdr:colOff>114300</xdr:colOff>
      <xdr:row>37</xdr:row>
      <xdr:rowOff>140779</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62056</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23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981</xdr:rowOff>
    </xdr:from>
    <xdr:to>
      <xdr:col>112</xdr:col>
      <xdr:colOff>38100</xdr:colOff>
      <xdr:row>37</xdr:row>
      <xdr:rowOff>102581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34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119108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611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164155</xdr:rowOff>
    </xdr:from>
    <xdr:to>
      <xdr:col>107</xdr:col>
      <xdr:colOff>101600</xdr:colOff>
      <xdr:row>37</xdr:row>
      <xdr:rowOff>94305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110832</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611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72327</xdr:rowOff>
    </xdr:from>
    <xdr:to>
      <xdr:col>102</xdr:col>
      <xdr:colOff>165100</xdr:colOff>
      <xdr:row>38</xdr:row>
      <xdr:rowOff>2477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4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19004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156807</xdr:rowOff>
    </xdr:from>
    <xdr:to>
      <xdr:col>116</xdr:col>
      <xdr:colOff>63500</xdr:colOff>
      <xdr:row>77</xdr:row>
      <xdr:rowOff>55271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87007"/>
          <a:ext cx="838200"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55271</xdr:rowOff>
    </xdr:from>
    <xdr:to>
      <xdr:col>111</xdr:col>
      <xdr:colOff>177800</xdr:colOff>
      <xdr:row>77</xdr:row>
      <xdr:rowOff>93129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256921"/>
          <a:ext cx="889000" cy="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79311</xdr:rowOff>
    </xdr:from>
    <xdr:to>
      <xdr:col>107</xdr:col>
      <xdr:colOff>50800</xdr:colOff>
      <xdr:row>77</xdr:row>
      <xdr:rowOff>93129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280961"/>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79311</xdr:rowOff>
    </xdr:from>
    <xdr:to>
      <xdr:col>102</xdr:col>
      <xdr:colOff>114300</xdr:colOff>
      <xdr:row>77</xdr:row>
      <xdr:rowOff>123813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80961"/>
          <a:ext cx="889000" cy="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106007</xdr:rowOff>
    </xdr:from>
    <xdr:to>
      <xdr:col>116</xdr:col>
      <xdr:colOff>114300</xdr:colOff>
      <xdr:row>77</xdr:row>
      <xdr:rowOff>36157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3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84434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11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4471</xdr:rowOff>
    </xdr:from>
    <xdr:to>
      <xdr:col>112</xdr:col>
      <xdr:colOff>38100</xdr:colOff>
      <xdr:row>77</xdr:row>
      <xdr:rowOff>106071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97198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2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42329</xdr:rowOff>
    </xdr:from>
    <xdr:to>
      <xdr:col>107</xdr:col>
      <xdr:colOff>101600</xdr:colOff>
      <xdr:row>77</xdr:row>
      <xdr:rowOff>143929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2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135056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33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28511</xdr:rowOff>
    </xdr:from>
    <xdr:to>
      <xdr:col>102</xdr:col>
      <xdr:colOff>165100</xdr:colOff>
      <xdr:row>77</xdr:row>
      <xdr:rowOff>130111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23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121238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32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73013</xdr:rowOff>
    </xdr:from>
    <xdr:to>
      <xdr:col>98</xdr:col>
      <xdr:colOff>38100</xdr:colOff>
      <xdr:row>78</xdr:row>
      <xdr:rowOff>3163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2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165740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3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性質別歳出決算にかかる住民一人当たりのコストについて、類似団体と比較した本村の特徴としては人件費</a:t>
          </a:r>
          <a:r>
            <a:rPr kumimoji="1" lang="ja-JP" altLang="en-US" sz="1100">
              <a:solidFill>
                <a:schemeClr val="dk1"/>
              </a:solidFill>
              <a:effectLst/>
              <a:latin typeface="+mn-lt"/>
              <a:ea typeface="+mn-ea"/>
              <a:cs typeface="+mn-cs"/>
            </a:rPr>
            <a:t>と物件費</a:t>
          </a:r>
          <a:r>
            <a:rPr kumimoji="1" lang="ja-JP" altLang="ja-JP" sz="1100">
              <a:solidFill>
                <a:schemeClr val="dk1"/>
              </a:solidFill>
              <a:effectLst/>
              <a:latin typeface="+mn-lt"/>
              <a:ea typeface="+mn-ea"/>
              <a:cs typeface="+mn-cs"/>
            </a:rPr>
            <a:t>が高いことことがあげられる。人件費については、明日香村特別措置法にかかる各種事業の執行に伴い、景観維持等に関連する職員に加え、埋蔵文化財の調査が必要となっていることから、文化財関係職員も多く配置しているため、類似団体よりも高くなって</a:t>
          </a:r>
          <a:r>
            <a:rPr kumimoji="1" lang="ja-JP" altLang="en-US" sz="1100">
              <a:solidFill>
                <a:schemeClr val="dk1"/>
              </a:solidFill>
              <a:effectLst/>
              <a:latin typeface="+mn-lt"/>
              <a:ea typeface="+mn-ea"/>
              <a:cs typeface="+mn-cs"/>
            </a:rPr>
            <a:t>おり、職員の年齢構成の増加に伴い前年度よりも増加している</a:t>
          </a:r>
          <a:r>
            <a:rPr kumimoji="1" lang="ja-JP" altLang="ja-JP" sz="1100">
              <a:solidFill>
                <a:schemeClr val="dk1"/>
              </a:solidFill>
              <a:effectLst/>
              <a:latin typeface="+mn-lt"/>
              <a:ea typeface="+mn-ea"/>
              <a:cs typeface="+mn-cs"/>
            </a:rPr>
            <a:t>。物件費については、</a:t>
          </a:r>
          <a:r>
            <a:rPr kumimoji="1" lang="ja-JP" altLang="en-US" sz="1100">
              <a:solidFill>
                <a:schemeClr val="dk1"/>
              </a:solidFill>
              <a:effectLst/>
              <a:latin typeface="+mn-lt"/>
              <a:ea typeface="+mn-ea"/>
              <a:cs typeface="+mn-cs"/>
            </a:rPr>
            <a:t>村の景観維持や文化財の維持管理にかかる費用がかかるため、類似団体と比較して高くなっている・また、</a:t>
          </a:r>
          <a:r>
            <a:rPr kumimoji="1" lang="ja-JP" altLang="ja-JP" sz="1100">
              <a:solidFill>
                <a:schemeClr val="dk1"/>
              </a:solidFill>
              <a:effectLst/>
              <a:latin typeface="+mn-lt"/>
              <a:ea typeface="+mn-ea"/>
              <a:cs typeface="+mn-cs"/>
            </a:rPr>
            <a:t>システム標準化に伴う委託料の増加等により前年度よりも増加している。補助費については、新型コロナウイルス感染症対応地方創生臨時交付金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農業従事者支援事業補助金</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等により前年度よりも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している。扶助費については、</a:t>
          </a:r>
          <a:r>
            <a:rPr kumimoji="1" lang="ja-JP" altLang="en-US" sz="1100">
              <a:solidFill>
                <a:schemeClr val="dk1"/>
              </a:solidFill>
              <a:effectLst/>
              <a:latin typeface="+mn-lt"/>
              <a:ea typeface="+mn-ea"/>
              <a:cs typeface="+mn-cs"/>
            </a:rPr>
            <a:t>低所得世帯応援給付金の実施に伴い増加</a:t>
          </a:r>
          <a:r>
            <a:rPr kumimoji="1" lang="ja-JP" altLang="ja-JP" sz="1100">
              <a:solidFill>
                <a:schemeClr val="dk1"/>
              </a:solidFill>
              <a:effectLst/>
              <a:latin typeface="+mn-lt"/>
              <a:ea typeface="+mn-ea"/>
              <a:cs typeface="+mn-cs"/>
            </a:rPr>
            <a:t>している。普通建設事業費（新規整備）については、新庁舎建設事業</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により大きく減少</a:t>
          </a:r>
          <a:r>
            <a:rPr kumimoji="1" lang="ja-JP" altLang="ja-JP" sz="1100">
              <a:solidFill>
                <a:schemeClr val="dk1"/>
              </a:solidFill>
              <a:effectLst/>
              <a:latin typeface="+mn-lt"/>
              <a:ea typeface="+mn-ea"/>
              <a:cs typeface="+mn-cs"/>
            </a:rPr>
            <a:t>している。公債費については、過疎債の償還の増により、増加した。今後は、行政サービスの低下とならないよう業務の最適化を実施し、職員の人数の適正化に努め、人件費の抑制に努める。</a:t>
          </a:r>
          <a:r>
            <a:rPr kumimoji="1" lang="ja-JP" altLang="en-US" sz="1100">
              <a:solidFill>
                <a:schemeClr val="dk1"/>
              </a:solidFill>
              <a:effectLst/>
              <a:latin typeface="+mn-lt"/>
              <a:ea typeface="+mn-ea"/>
              <a:cs typeface="+mn-cs"/>
            </a:rPr>
            <a:t>災害復旧費については、令和５年６月の台風２号による災害復旧工事の実施により増加している。繰出金については、後期高齢者の人数増加等に伴う後期高齢者医療繰出金の増加に伴い、繰出金が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奈良県明日香村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5,168
5,142
24.10
4,616,725
4,206,022
398,103
2,339,847
4,760,048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55.0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2213</xdr:rowOff>
    </xdr:from>
    <xdr:to>
      <xdr:col>24</xdr:col>
      <xdr:colOff>63500</xdr:colOff>
      <xdr:row>34</xdr:row>
      <xdr:rowOff>155212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31513"/>
          <a:ext cx="838200" cy="152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4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93490</xdr:rowOff>
    </xdr:from>
    <xdr:to>
      <xdr:col>19</xdr:col>
      <xdr:colOff>177800</xdr:colOff>
      <xdr:row>34</xdr:row>
      <xdr:rowOff>155212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2279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110108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8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93490</xdr:rowOff>
    </xdr:from>
    <xdr:to>
      <xdr:col>15</xdr:col>
      <xdr:colOff>50800</xdr:colOff>
      <xdr:row>35</xdr:row>
      <xdr:rowOff>49240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22790"/>
          <a:ext cx="8890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162723</xdr:rowOff>
    </xdr:from>
    <xdr:to>
      <xdr:col>10</xdr:col>
      <xdr:colOff>114300</xdr:colOff>
      <xdr:row>35</xdr:row>
      <xdr:rowOff>49240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92023"/>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62102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3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122863</xdr:rowOff>
    </xdr:from>
    <xdr:to>
      <xdr:col>24</xdr:col>
      <xdr:colOff>114300</xdr:colOff>
      <xdr:row>34</xdr:row>
      <xdr:rowOff>53013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145740</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104412</xdr:rowOff>
    </xdr:from>
    <xdr:to>
      <xdr:col>20</xdr:col>
      <xdr:colOff>38100</xdr:colOff>
      <xdr:row>35</xdr:row>
      <xdr:rowOff>34562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51089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0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42690</xdr:rowOff>
    </xdr:from>
    <xdr:to>
      <xdr:col>15</xdr:col>
      <xdr:colOff>101600</xdr:colOff>
      <xdr:row>34</xdr:row>
      <xdr:rowOff>144290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160817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6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169890</xdr:rowOff>
    </xdr:from>
    <xdr:to>
      <xdr:col>10</xdr:col>
      <xdr:colOff>165100</xdr:colOff>
      <xdr:row>35</xdr:row>
      <xdr:rowOff>100040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116567</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111923</xdr:rowOff>
    </xdr:from>
    <xdr:to>
      <xdr:col>6</xdr:col>
      <xdr:colOff>38100</xdr:colOff>
      <xdr:row>35</xdr:row>
      <xdr:rowOff>42073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58600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71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122095</xdr:rowOff>
    </xdr:from>
    <xdr:to>
      <xdr:col>24</xdr:col>
      <xdr:colOff>63500</xdr:colOff>
      <xdr:row>58</xdr:row>
      <xdr:rowOff>42369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9723295"/>
          <a:ext cx="838200" cy="26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122095</xdr:rowOff>
    </xdr:from>
    <xdr:to>
      <xdr:col>19</xdr:col>
      <xdr:colOff>177800</xdr:colOff>
      <xdr:row>57</xdr:row>
      <xdr:rowOff>96429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23295"/>
          <a:ext cx="889000" cy="14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51240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99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77467</xdr:rowOff>
    </xdr:from>
    <xdr:to>
      <xdr:col>15</xdr:col>
      <xdr:colOff>50800</xdr:colOff>
      <xdr:row>57</xdr:row>
      <xdr:rowOff>96429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850117"/>
          <a:ext cx="8890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70069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1001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77467</xdr:rowOff>
    </xdr:from>
    <xdr:to>
      <xdr:col>10</xdr:col>
      <xdr:colOff>114300</xdr:colOff>
      <xdr:row>58</xdr:row>
      <xdr:rowOff>123644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850117"/>
          <a:ext cx="889000" cy="21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170934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163019</xdr:rowOff>
    </xdr:from>
    <xdr:to>
      <xdr:col>24</xdr:col>
      <xdr:colOff>114300</xdr:colOff>
      <xdr:row>58</xdr:row>
      <xdr:rowOff>93169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3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141446</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71295</xdr:rowOff>
    </xdr:from>
    <xdr:to>
      <xdr:col>20</xdr:col>
      <xdr:colOff>38100</xdr:colOff>
      <xdr:row>57</xdr:row>
      <xdr:rowOff>1445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17972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47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45629</xdr:rowOff>
    </xdr:from>
    <xdr:to>
      <xdr:col>15</xdr:col>
      <xdr:colOff>101600</xdr:colOff>
      <xdr:row>57</xdr:row>
      <xdr:rowOff>147229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1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163756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26667</xdr:rowOff>
    </xdr:from>
    <xdr:to>
      <xdr:col>10</xdr:col>
      <xdr:colOff>165100</xdr:colOff>
      <xdr:row>57</xdr:row>
      <xdr:rowOff>128267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7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144794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57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72844</xdr:rowOff>
    </xdr:from>
    <xdr:to>
      <xdr:col>6</xdr:col>
      <xdr:colOff>38100</xdr:colOff>
      <xdr:row>59</xdr:row>
      <xdr:rowOff>2994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1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165571</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1010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138850</xdr:rowOff>
    </xdr:from>
    <xdr:to>
      <xdr:col>24</xdr:col>
      <xdr:colOff>63500</xdr:colOff>
      <xdr:row>78</xdr:row>
      <xdr:rowOff>30562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40500"/>
          <a:ext cx="838200" cy="6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165818</xdr:rowOff>
    </xdr:from>
    <xdr:to>
      <xdr:col>19</xdr:col>
      <xdr:colOff>177800</xdr:colOff>
      <xdr:row>78</xdr:row>
      <xdr:rowOff>30562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67468"/>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165818</xdr:rowOff>
    </xdr:from>
    <xdr:to>
      <xdr:col>15</xdr:col>
      <xdr:colOff>50800</xdr:colOff>
      <xdr:row>78</xdr:row>
      <xdr:rowOff>103372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67468"/>
          <a:ext cx="889000" cy="10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103372</xdr:rowOff>
    </xdr:from>
    <xdr:to>
      <xdr:col>10</xdr:col>
      <xdr:colOff>114300</xdr:colOff>
      <xdr:row>78</xdr:row>
      <xdr:rowOff>130614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76472"/>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88050</xdr:rowOff>
    </xdr:from>
    <xdr:to>
      <xdr:col>24</xdr:col>
      <xdr:colOff>114300</xdr:colOff>
      <xdr:row>78</xdr:row>
      <xdr:rowOff>18200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66477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68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151212</xdr:rowOff>
    </xdr:from>
    <xdr:to>
      <xdr:col>20</xdr:col>
      <xdr:colOff>38100</xdr:colOff>
      <xdr:row>78</xdr:row>
      <xdr:rowOff>81362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5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72489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4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115018</xdr:rowOff>
    </xdr:from>
    <xdr:to>
      <xdr:col>15</xdr:col>
      <xdr:colOff>101600</xdr:colOff>
      <xdr:row>78</xdr:row>
      <xdr:rowOff>45168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36295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52572</xdr:rowOff>
    </xdr:from>
    <xdr:to>
      <xdr:col>10</xdr:col>
      <xdr:colOff>165100</xdr:colOff>
      <xdr:row>78</xdr:row>
      <xdr:rowOff>154172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145299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1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79814</xdr:rowOff>
    </xdr:from>
    <xdr:to>
      <xdr:col>6</xdr:col>
      <xdr:colOff>38100</xdr:colOff>
      <xdr:row>79</xdr:row>
      <xdr:rowOff>9964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5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45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112243</xdr:rowOff>
    </xdr:from>
    <xdr:to>
      <xdr:col>24</xdr:col>
      <xdr:colOff>63500</xdr:colOff>
      <xdr:row>98</xdr:row>
      <xdr:rowOff>112968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14343"/>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112968</xdr:rowOff>
    </xdr:from>
    <xdr:to>
      <xdr:col>19</xdr:col>
      <xdr:colOff>177800</xdr:colOff>
      <xdr:row>98</xdr:row>
      <xdr:rowOff>113350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15068"/>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110017</xdr:rowOff>
    </xdr:from>
    <xdr:to>
      <xdr:col>15</xdr:col>
      <xdr:colOff>50800</xdr:colOff>
      <xdr:row>98</xdr:row>
      <xdr:rowOff>113350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12117"/>
          <a:ext cx="889000" cy="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110017</xdr:rowOff>
    </xdr:from>
    <xdr:to>
      <xdr:col>10</xdr:col>
      <xdr:colOff>114300</xdr:colOff>
      <xdr:row>98</xdr:row>
      <xdr:rowOff>118413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12117"/>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61443</xdr:rowOff>
    </xdr:from>
    <xdr:to>
      <xdr:col>24</xdr:col>
      <xdr:colOff>114300</xdr:colOff>
      <xdr:row>98</xdr:row>
      <xdr:rowOff>163043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6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62168</xdr:rowOff>
    </xdr:from>
    <xdr:to>
      <xdr:col>20</xdr:col>
      <xdr:colOff>38100</xdr:colOff>
      <xdr:row>98</xdr:row>
      <xdr:rowOff>163768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154895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5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62550</xdr:rowOff>
    </xdr:from>
    <xdr:to>
      <xdr:col>15</xdr:col>
      <xdr:colOff>101600</xdr:colOff>
      <xdr:row>98</xdr:row>
      <xdr:rowOff>164150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155277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5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59217</xdr:rowOff>
    </xdr:from>
    <xdr:to>
      <xdr:col>10</xdr:col>
      <xdr:colOff>165100</xdr:colOff>
      <xdr:row>98</xdr:row>
      <xdr:rowOff>160817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151944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67613</xdr:rowOff>
    </xdr:from>
    <xdr:to>
      <xdr:col>6</xdr:col>
      <xdr:colOff>38100</xdr:colOff>
      <xdr:row>98</xdr:row>
      <xdr:rowOff>169213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6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160340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6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88873</xdr:rowOff>
    </xdr:from>
    <xdr:to>
      <xdr:col>55</xdr:col>
      <xdr:colOff>0</xdr:colOff>
      <xdr:row>57</xdr:row>
      <xdr:rowOff>121892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61523"/>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88873</xdr:rowOff>
    </xdr:from>
    <xdr:to>
      <xdr:col>50</xdr:col>
      <xdr:colOff>114300</xdr:colOff>
      <xdr:row>58</xdr:row>
      <xdr:rowOff>11789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1523"/>
          <a:ext cx="889000" cy="9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145411</xdr:rowOff>
    </xdr:from>
    <xdr:to>
      <xdr:col>45</xdr:col>
      <xdr:colOff>177800</xdr:colOff>
      <xdr:row>58</xdr:row>
      <xdr:rowOff>11789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18061"/>
          <a:ext cx="889000" cy="3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62744</xdr:rowOff>
    </xdr:from>
    <xdr:to>
      <xdr:col>41</xdr:col>
      <xdr:colOff>50800</xdr:colOff>
      <xdr:row>57</xdr:row>
      <xdr:rowOff>145411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35394"/>
          <a:ext cx="889000" cy="8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71092</xdr:rowOff>
    </xdr:from>
    <xdr:to>
      <xdr:col>55</xdr:col>
      <xdr:colOff>50800</xdr:colOff>
      <xdr:row>58</xdr:row>
      <xdr:rowOff>1242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49519</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2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38073</xdr:rowOff>
    </xdr:from>
    <xdr:to>
      <xdr:col>50</xdr:col>
      <xdr:colOff>165100</xdr:colOff>
      <xdr:row>57</xdr:row>
      <xdr:rowOff>139673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156200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132439</xdr:rowOff>
    </xdr:from>
    <xdr:to>
      <xdr:col>46</xdr:col>
      <xdr:colOff>38100</xdr:colOff>
      <xdr:row>58</xdr:row>
      <xdr:rowOff>62589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53716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94611</xdr:rowOff>
    </xdr:from>
    <xdr:to>
      <xdr:col>41</xdr:col>
      <xdr:colOff>101600</xdr:colOff>
      <xdr:row>58</xdr:row>
      <xdr:rowOff>24761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15888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11944</xdr:rowOff>
    </xdr:from>
    <xdr:to>
      <xdr:col>36</xdr:col>
      <xdr:colOff>165100</xdr:colOff>
      <xdr:row>57</xdr:row>
      <xdr:rowOff>113544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8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130071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144580</xdr:rowOff>
    </xdr:from>
    <xdr:to>
      <xdr:col>55</xdr:col>
      <xdr:colOff>0</xdr:colOff>
      <xdr:row>78</xdr:row>
      <xdr:rowOff>145769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17680"/>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116763</xdr:rowOff>
    </xdr:from>
    <xdr:to>
      <xdr:col>50</xdr:col>
      <xdr:colOff>114300</xdr:colOff>
      <xdr:row>78</xdr:row>
      <xdr:rowOff>144580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89863"/>
          <a:ext cx="889000" cy="2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92360</xdr:rowOff>
    </xdr:from>
    <xdr:to>
      <xdr:col>45</xdr:col>
      <xdr:colOff>177800</xdr:colOff>
      <xdr:row>78</xdr:row>
      <xdr:rowOff>116763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65460"/>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92360</xdr:rowOff>
    </xdr:from>
    <xdr:to>
      <xdr:col>41</xdr:col>
      <xdr:colOff>50800</xdr:colOff>
      <xdr:row>78</xdr:row>
      <xdr:rowOff>129169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5460"/>
          <a:ext cx="889000" cy="3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94969</xdr:rowOff>
    </xdr:from>
    <xdr:to>
      <xdr:col>55</xdr:col>
      <xdr:colOff>50800</xdr:colOff>
      <xdr:row>79</xdr:row>
      <xdr:rowOff>25119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9896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8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93780</xdr:rowOff>
    </xdr:from>
    <xdr:to>
      <xdr:col>50</xdr:col>
      <xdr:colOff>165100</xdr:colOff>
      <xdr:row>79</xdr:row>
      <xdr:rowOff>23930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6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15057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5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65963</xdr:rowOff>
    </xdr:from>
    <xdr:to>
      <xdr:col>46</xdr:col>
      <xdr:colOff>38100</xdr:colOff>
      <xdr:row>78</xdr:row>
      <xdr:rowOff>167563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158690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41560</xdr:rowOff>
    </xdr:from>
    <xdr:to>
      <xdr:col>41</xdr:col>
      <xdr:colOff>101600</xdr:colOff>
      <xdr:row>78</xdr:row>
      <xdr:rowOff>143160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134287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78369</xdr:rowOff>
    </xdr:from>
    <xdr:to>
      <xdr:col>36</xdr:col>
      <xdr:colOff>165100</xdr:colOff>
      <xdr:row>79</xdr:row>
      <xdr:rowOff>8519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171096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12722</xdr:rowOff>
    </xdr:from>
    <xdr:to>
      <xdr:col>55</xdr:col>
      <xdr:colOff>0</xdr:colOff>
      <xdr:row>96</xdr:row>
      <xdr:rowOff>83446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71922"/>
          <a:ext cx="838200" cy="7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12722</xdr:rowOff>
    </xdr:from>
    <xdr:to>
      <xdr:col>50</xdr:col>
      <xdr:colOff>114300</xdr:colOff>
      <xdr:row>96</xdr:row>
      <xdr:rowOff>43743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71922"/>
          <a:ext cx="889000" cy="3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149747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168773</xdr:rowOff>
    </xdr:from>
    <xdr:to>
      <xdr:col>45</xdr:col>
      <xdr:colOff>177800</xdr:colOff>
      <xdr:row>96</xdr:row>
      <xdr:rowOff>43743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456523"/>
          <a:ext cx="889000" cy="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146121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168773</xdr:rowOff>
    </xdr:from>
    <xdr:to>
      <xdr:col>41</xdr:col>
      <xdr:colOff>50800</xdr:colOff>
      <xdr:row>96</xdr:row>
      <xdr:rowOff>137392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56523"/>
          <a:ext cx="889000" cy="1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32646</xdr:rowOff>
    </xdr:from>
    <xdr:to>
      <xdr:col>55</xdr:col>
      <xdr:colOff>50800</xdr:colOff>
      <xdr:row>96</xdr:row>
      <xdr:rowOff>134246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11073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133372</xdr:rowOff>
    </xdr:from>
    <xdr:to>
      <xdr:col>50</xdr:col>
      <xdr:colOff>165100</xdr:colOff>
      <xdr:row>96</xdr:row>
      <xdr:rowOff>63522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80049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9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164393</xdr:rowOff>
    </xdr:from>
    <xdr:to>
      <xdr:col>46</xdr:col>
      <xdr:colOff>38100</xdr:colOff>
      <xdr:row>96</xdr:row>
      <xdr:rowOff>94543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111070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2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117973</xdr:rowOff>
    </xdr:from>
    <xdr:to>
      <xdr:col>41</xdr:col>
      <xdr:colOff>101600</xdr:colOff>
      <xdr:row>96</xdr:row>
      <xdr:rowOff>48123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0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64650</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18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86592</xdr:rowOff>
    </xdr:from>
    <xdr:to>
      <xdr:col>36</xdr:col>
      <xdr:colOff>165100</xdr:colOff>
      <xdr:row>97</xdr:row>
      <xdr:rowOff>16742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4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7869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3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124939</xdr:rowOff>
    </xdr:from>
    <xdr:to>
      <xdr:col>85</xdr:col>
      <xdr:colOff>127000</xdr:colOff>
      <xdr:row>38</xdr:row>
      <xdr:rowOff>72720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468589"/>
          <a:ext cx="838200" cy="11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72720</xdr:rowOff>
    </xdr:from>
    <xdr:to>
      <xdr:col>81</xdr:col>
      <xdr:colOff>50800</xdr:colOff>
      <xdr:row>39</xdr:row>
      <xdr:rowOff>9904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87820"/>
          <a:ext cx="889000" cy="1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4826</xdr:rowOff>
    </xdr:from>
    <xdr:to>
      <xdr:col>76</xdr:col>
      <xdr:colOff>114300</xdr:colOff>
      <xdr:row>39</xdr:row>
      <xdr:rowOff>9904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91376"/>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4826</xdr:rowOff>
    </xdr:from>
    <xdr:to>
      <xdr:col>71</xdr:col>
      <xdr:colOff>177800</xdr:colOff>
      <xdr:row>39</xdr:row>
      <xdr:rowOff>26494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91376"/>
          <a:ext cx="889000" cy="2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74139</xdr:rowOff>
    </xdr:from>
    <xdr:to>
      <xdr:col>85</xdr:col>
      <xdr:colOff>177800</xdr:colOff>
      <xdr:row>38</xdr:row>
      <xdr:rowOff>4289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1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52566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9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21920</xdr:rowOff>
    </xdr:from>
    <xdr:to>
      <xdr:col>81</xdr:col>
      <xdr:colOff>101600</xdr:colOff>
      <xdr:row>38</xdr:row>
      <xdr:rowOff>123520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114647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130554</xdr:rowOff>
    </xdr:from>
    <xdr:to>
      <xdr:col>76</xdr:col>
      <xdr:colOff>165100</xdr:colOff>
      <xdr:row>39</xdr:row>
      <xdr:rowOff>60704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51831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3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125476</xdr:rowOff>
    </xdr:from>
    <xdr:to>
      <xdr:col>72</xdr:col>
      <xdr:colOff>38100</xdr:colOff>
      <xdr:row>39</xdr:row>
      <xdr:rowOff>55626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46753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3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147144</xdr:rowOff>
    </xdr:from>
    <xdr:to>
      <xdr:col>67</xdr:col>
      <xdr:colOff>101600</xdr:colOff>
      <xdr:row>39</xdr:row>
      <xdr:rowOff>77294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68421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59575</xdr:rowOff>
    </xdr:from>
    <xdr:to>
      <xdr:col>85</xdr:col>
      <xdr:colOff>127000</xdr:colOff>
      <xdr:row>56</xdr:row>
      <xdr:rowOff>136713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660775"/>
          <a:ext cx="838200" cy="7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57141</xdr:rowOff>
    </xdr:from>
    <xdr:to>
      <xdr:col>81</xdr:col>
      <xdr:colOff>50800</xdr:colOff>
      <xdr:row>56</xdr:row>
      <xdr:rowOff>59575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658341"/>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57141</xdr:rowOff>
    </xdr:from>
    <xdr:to>
      <xdr:col>76</xdr:col>
      <xdr:colOff>114300</xdr:colOff>
      <xdr:row>56</xdr:row>
      <xdr:rowOff>110256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58341"/>
          <a:ext cx="889000" cy="5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121760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105086</xdr:rowOff>
    </xdr:from>
    <xdr:to>
      <xdr:col>71</xdr:col>
      <xdr:colOff>177800</xdr:colOff>
      <xdr:row>56</xdr:row>
      <xdr:rowOff>110256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706286"/>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102672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7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108821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8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85913</xdr:rowOff>
    </xdr:from>
    <xdr:to>
      <xdr:col>85</xdr:col>
      <xdr:colOff>177800</xdr:colOff>
      <xdr:row>57</xdr:row>
      <xdr:rowOff>16063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108790</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53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8775</xdr:rowOff>
    </xdr:from>
    <xdr:to>
      <xdr:col>81</xdr:col>
      <xdr:colOff>101600</xdr:colOff>
      <xdr:row>56</xdr:row>
      <xdr:rowOff>110375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126902</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38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6341</xdr:rowOff>
    </xdr:from>
    <xdr:to>
      <xdr:col>76</xdr:col>
      <xdr:colOff>165100</xdr:colOff>
      <xdr:row>56</xdr:row>
      <xdr:rowOff>107941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0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124468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38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59456</xdr:rowOff>
    </xdr:from>
    <xdr:to>
      <xdr:col>72</xdr:col>
      <xdr:colOff>38100</xdr:colOff>
      <xdr:row>56</xdr:row>
      <xdr:rowOff>161056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6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6133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03795" y="943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54286</xdr:rowOff>
    </xdr:from>
    <xdr:to>
      <xdr:col>67</xdr:col>
      <xdr:colOff>101600</xdr:colOff>
      <xdr:row>56</xdr:row>
      <xdr:rowOff>155886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963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14795" y="9430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21340</xdr:rowOff>
    </xdr:from>
    <xdr:to>
      <xdr:col>85</xdr:col>
      <xdr:colOff>127000</xdr:colOff>
      <xdr:row>79</xdr:row>
      <xdr:rowOff>92205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65890"/>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92205</xdr:rowOff>
    </xdr:from>
    <xdr:to>
      <xdr:col>81</xdr:col>
      <xdr:colOff>50800</xdr:colOff>
      <xdr:row>79</xdr:row>
      <xdr:rowOff>98378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36755"/>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97278</xdr:rowOff>
    </xdr:from>
    <xdr:to>
      <xdr:col>76</xdr:col>
      <xdr:colOff>114300</xdr:colOff>
      <xdr:row>79</xdr:row>
      <xdr:rowOff>98378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1828"/>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96701</xdr:rowOff>
    </xdr:from>
    <xdr:to>
      <xdr:col>71</xdr:col>
      <xdr:colOff>177800</xdr:colOff>
      <xdr:row>79</xdr:row>
      <xdr:rowOff>97278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1251"/>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141990</xdr:rowOff>
    </xdr:from>
    <xdr:to>
      <xdr:col>85</xdr:col>
      <xdr:colOff>177800</xdr:colOff>
      <xdr:row>79</xdr:row>
      <xdr:rowOff>72140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71181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41405</xdr:rowOff>
    </xdr:from>
    <xdr:to>
      <xdr:col>81</xdr:col>
      <xdr:colOff>101600</xdr:colOff>
      <xdr:row>79</xdr:row>
      <xdr:rowOff>143005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8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134132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7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47578</xdr:rowOff>
    </xdr:from>
    <xdr:to>
      <xdr:col>76</xdr:col>
      <xdr:colOff>165100</xdr:colOff>
      <xdr:row>79</xdr:row>
      <xdr:rowOff>149178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140305</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35333" y="1368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46478</xdr:rowOff>
    </xdr:from>
    <xdr:to>
      <xdr:col>72</xdr:col>
      <xdr:colOff>38100</xdr:colOff>
      <xdr:row>79</xdr:row>
      <xdr:rowOff>148078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139205</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4017" y="1368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45901</xdr:rowOff>
    </xdr:from>
    <xdr:to>
      <xdr:col>67</xdr:col>
      <xdr:colOff>101600</xdr:colOff>
      <xdr:row>79</xdr:row>
      <xdr:rowOff>147501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138628</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5017" y="13683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147659</xdr:rowOff>
    </xdr:from>
    <xdr:to>
      <xdr:col>85</xdr:col>
      <xdr:colOff>127000</xdr:colOff>
      <xdr:row>98</xdr:row>
      <xdr:rowOff>7931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78309"/>
          <a:ext cx="838200" cy="3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7931</xdr:rowOff>
    </xdr:from>
    <xdr:to>
      <xdr:col>81</xdr:col>
      <xdr:colOff>50800</xdr:colOff>
      <xdr:row>98</xdr:row>
      <xdr:rowOff>34475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10031"/>
          <a:ext cx="889000" cy="2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34475</xdr:rowOff>
    </xdr:from>
    <xdr:to>
      <xdr:col>76</xdr:col>
      <xdr:colOff>114300</xdr:colOff>
      <xdr:row>98</xdr:row>
      <xdr:rowOff>46938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6575"/>
          <a:ext cx="889000" cy="1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43323</xdr:rowOff>
    </xdr:from>
    <xdr:to>
      <xdr:col>71</xdr:col>
      <xdr:colOff>177800</xdr:colOff>
      <xdr:row>98</xdr:row>
      <xdr:rowOff>46938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45423"/>
          <a:ext cx="889000" cy="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96859</xdr:rowOff>
    </xdr:from>
    <xdr:to>
      <xdr:col>85</xdr:col>
      <xdr:colOff>177800</xdr:colOff>
      <xdr:row>98</xdr:row>
      <xdr:rowOff>27009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2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75286</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128581</xdr:rowOff>
    </xdr:from>
    <xdr:to>
      <xdr:col>81</xdr:col>
      <xdr:colOff>101600</xdr:colOff>
      <xdr:row>98</xdr:row>
      <xdr:rowOff>58731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49858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155125</xdr:rowOff>
    </xdr:from>
    <xdr:to>
      <xdr:col>76</xdr:col>
      <xdr:colOff>165100</xdr:colOff>
      <xdr:row>98</xdr:row>
      <xdr:rowOff>85275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76402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167588</xdr:rowOff>
    </xdr:from>
    <xdr:to>
      <xdr:col>72</xdr:col>
      <xdr:colOff>38100</xdr:colOff>
      <xdr:row>98</xdr:row>
      <xdr:rowOff>97738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9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88865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9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163973</xdr:rowOff>
    </xdr:from>
    <xdr:to>
      <xdr:col>67</xdr:col>
      <xdr:colOff>101600</xdr:colOff>
      <xdr:row>98</xdr:row>
      <xdr:rowOff>94123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9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85250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8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目的別歳出決算にかかる住民一人当たりのコストについて、類似団体と比較した本村の特徴としては、民生費</a:t>
          </a:r>
          <a:r>
            <a:rPr kumimoji="1" lang="ja-JP" altLang="en-US" sz="1100">
              <a:solidFill>
                <a:schemeClr val="dk1"/>
              </a:solidFill>
              <a:effectLst/>
              <a:latin typeface="+mn-lt"/>
              <a:ea typeface="+mn-ea"/>
              <a:cs typeface="+mn-cs"/>
            </a:rPr>
            <a:t>と公債費</a:t>
          </a:r>
          <a:r>
            <a:rPr kumimoji="1" lang="ja-JP" altLang="ja-JP" sz="1100">
              <a:solidFill>
                <a:schemeClr val="dk1"/>
              </a:solidFill>
              <a:effectLst/>
              <a:latin typeface="+mn-lt"/>
              <a:ea typeface="+mn-ea"/>
              <a:cs typeface="+mn-cs"/>
            </a:rPr>
            <a:t>が低いことがあげられる。民生費については、扶助費が少ないことに起因しているものの、今後は扶助費そのものの増加が想定されることから、適正な各給付事業の運営に努める。公債費については、</a:t>
          </a:r>
          <a:r>
            <a:rPr kumimoji="1" lang="ja-JP" altLang="en-US" sz="1100">
              <a:solidFill>
                <a:schemeClr val="dk1"/>
              </a:solidFill>
              <a:effectLst/>
              <a:latin typeface="+mn-lt"/>
              <a:ea typeface="+mn-ea"/>
              <a:cs typeface="+mn-cs"/>
            </a:rPr>
            <a:t>起債の借入の抑制により、これまで大規模な建設事業等を実施していなかったが、</a:t>
          </a:r>
          <a:r>
            <a:rPr kumimoji="1" lang="ja-JP" altLang="ja-JP" sz="1100">
              <a:solidFill>
                <a:schemeClr val="dk1"/>
              </a:solidFill>
              <a:effectLst/>
              <a:latin typeface="+mn-lt"/>
              <a:ea typeface="+mn-ea"/>
              <a:cs typeface="+mn-cs"/>
            </a:rPr>
            <a:t>新庁舎建設等に伴う新発債の借入により、今後の増加</a:t>
          </a:r>
          <a:r>
            <a:rPr kumimoji="1" lang="ja-JP" altLang="en-US" sz="1100">
              <a:solidFill>
                <a:schemeClr val="dk1"/>
              </a:solidFill>
              <a:effectLst/>
              <a:latin typeface="+mn-lt"/>
              <a:ea typeface="+mn-ea"/>
              <a:cs typeface="+mn-cs"/>
            </a:rPr>
            <a:t>していく見込み</a:t>
          </a:r>
          <a:r>
            <a:rPr kumimoji="1" lang="ja-JP" altLang="ja-JP" sz="1100">
              <a:solidFill>
                <a:schemeClr val="dk1"/>
              </a:solidFill>
              <a:effectLst/>
              <a:latin typeface="+mn-lt"/>
              <a:ea typeface="+mn-ea"/>
              <a:cs typeface="+mn-cs"/>
            </a:rPr>
            <a:t>であることから、各事業の見直しや事業の抑制等をおこない適正な財政運営を図ることとする。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個別にみると、総務費は、</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a:t>
          </a:r>
          <a:r>
            <a:rPr kumimoji="1" lang="ja-JP" altLang="ja-JP" sz="1100">
              <a:solidFill>
                <a:schemeClr val="dk1"/>
              </a:solidFill>
              <a:effectLst/>
              <a:latin typeface="+mn-lt"/>
              <a:ea typeface="+mn-ea"/>
              <a:cs typeface="+mn-cs"/>
            </a:rPr>
            <a:t>新庁舎建設事業</a:t>
          </a:r>
          <a:r>
            <a:rPr kumimoji="1" lang="ja-JP" altLang="en-US" sz="1100">
              <a:solidFill>
                <a:schemeClr val="dk1"/>
              </a:solidFill>
              <a:effectLst/>
              <a:latin typeface="+mn-lt"/>
              <a:ea typeface="+mn-ea"/>
              <a:cs typeface="+mn-cs"/>
            </a:rPr>
            <a:t>が完了したため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類似団体よりも</a:t>
          </a:r>
          <a:r>
            <a:rPr kumimoji="1" lang="ja-JP" altLang="en-US" sz="1100">
              <a:solidFill>
                <a:schemeClr val="dk1"/>
              </a:solidFill>
              <a:effectLst/>
              <a:latin typeface="+mn-lt"/>
              <a:ea typeface="+mn-ea"/>
              <a:cs typeface="+mn-cs"/>
            </a:rPr>
            <a:t>低</a:t>
          </a:r>
          <a:r>
            <a:rPr kumimoji="1" lang="ja-JP" altLang="ja-JP" sz="1100">
              <a:solidFill>
                <a:schemeClr val="dk1"/>
              </a:solidFill>
              <a:effectLst/>
              <a:latin typeface="+mn-lt"/>
              <a:ea typeface="+mn-ea"/>
              <a:cs typeface="+mn-cs"/>
            </a:rPr>
            <a:t>くなっている。</a:t>
          </a:r>
          <a:r>
            <a:rPr kumimoji="1" lang="ja-JP" altLang="en-US" sz="1100">
              <a:solidFill>
                <a:schemeClr val="dk1"/>
              </a:solidFill>
              <a:effectLst/>
              <a:latin typeface="+mn-lt"/>
              <a:ea typeface="+mn-ea"/>
              <a:cs typeface="+mn-cs"/>
            </a:rPr>
            <a:t>土木費についても、新庁舎周辺の道路改良工事が</a:t>
          </a:r>
          <a:r>
            <a:rPr kumimoji="1" lang="en-US" altLang="ja-JP" sz="1100">
              <a:solidFill>
                <a:schemeClr val="dk1"/>
              </a:solidFill>
              <a:effectLst/>
              <a:latin typeface="+mn-lt"/>
              <a:ea typeface="+mn-ea"/>
              <a:cs typeface="+mn-cs"/>
            </a:rPr>
            <a:t>R4</a:t>
          </a:r>
          <a:r>
            <a:rPr kumimoji="1" lang="ja-JP" altLang="en-US" sz="1100">
              <a:solidFill>
                <a:schemeClr val="dk1"/>
              </a:solidFill>
              <a:effectLst/>
              <a:latin typeface="+mn-lt"/>
              <a:ea typeface="+mn-ea"/>
              <a:cs typeface="+mn-cs"/>
            </a:rPr>
            <a:t>年度に完了したため、</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住民一人当たりのコスト</a:t>
          </a:r>
          <a:r>
            <a:rPr kumimoji="1" lang="ja-JP" altLang="en-US" sz="1100">
              <a:solidFill>
                <a:schemeClr val="dk1"/>
              </a:solidFill>
              <a:effectLst/>
              <a:latin typeface="+mn-lt"/>
              <a:ea typeface="+mn-ea"/>
              <a:cs typeface="+mn-cs"/>
            </a:rPr>
            <a:t>が減少している。教育</a:t>
          </a:r>
          <a:r>
            <a:rPr kumimoji="1" lang="ja-JP" altLang="ja-JP" sz="1100">
              <a:solidFill>
                <a:schemeClr val="dk1"/>
              </a:solidFill>
              <a:effectLst/>
              <a:latin typeface="+mn-lt"/>
              <a:ea typeface="+mn-ea"/>
              <a:cs typeface="+mn-cs"/>
            </a:rPr>
            <a:t>費については、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中学校大規模な改修工事が完了したため、</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年度は住民一人当たりのコスト</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減少している。</a:t>
          </a:r>
          <a:r>
            <a:rPr kumimoji="1" lang="ja-JP" altLang="en-US" sz="1100">
              <a:solidFill>
                <a:schemeClr val="dk1"/>
              </a:solidFill>
              <a:effectLst/>
              <a:latin typeface="+mn-lt"/>
              <a:ea typeface="+mn-ea"/>
              <a:cs typeface="+mn-cs"/>
            </a:rPr>
            <a:t>消防費については、</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年度に新庁舎建設に伴い、防災行政無線移設工事を実施したため、</a:t>
          </a:r>
          <a:r>
            <a:rPr kumimoji="1" lang="ja-JP" altLang="ja-JP" sz="1100">
              <a:solidFill>
                <a:schemeClr val="dk1"/>
              </a:solidFill>
              <a:effectLst/>
              <a:latin typeface="+mn-lt"/>
              <a:ea typeface="+mn-ea"/>
              <a:cs typeface="+mn-cs"/>
            </a:rPr>
            <a:t>住民一人当たりのコストが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災害復旧費については、令和５年６月の台風２号による災害復旧工事の実施により増加している。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年度については、実質単年度収支が▲</a:t>
          </a:r>
          <a:r>
            <a:rPr kumimoji="1" lang="en-US" altLang="ja-JP" sz="1100">
              <a:solidFill>
                <a:schemeClr val="dk1"/>
              </a:solidFill>
              <a:effectLst/>
              <a:latin typeface="+mn-lt"/>
              <a:ea typeface="+mn-ea"/>
              <a:cs typeface="+mn-cs"/>
            </a:rPr>
            <a:t>101,168</a:t>
          </a:r>
          <a:r>
            <a:rPr kumimoji="1" lang="ja-JP" altLang="ja-JP" sz="1100">
              <a:solidFill>
                <a:schemeClr val="dk1"/>
              </a:solidFill>
              <a:effectLst/>
              <a:latin typeface="+mn-lt"/>
              <a:ea typeface="+mn-ea"/>
              <a:cs typeface="+mn-cs"/>
            </a:rPr>
            <a:t>千円で▲</a:t>
          </a:r>
          <a:r>
            <a:rPr kumimoji="1" lang="en-US" altLang="ja-JP" sz="1100">
              <a:solidFill>
                <a:schemeClr val="dk1"/>
              </a:solidFill>
              <a:effectLst/>
              <a:latin typeface="+mn-lt"/>
              <a:ea typeface="+mn-ea"/>
              <a:cs typeface="+mn-cs"/>
            </a:rPr>
            <a:t>4.32</a:t>
          </a:r>
          <a:r>
            <a:rPr kumimoji="1" lang="ja-JP" altLang="ja-JP" sz="1100">
              <a:solidFill>
                <a:schemeClr val="dk1"/>
              </a:solidFill>
              <a:effectLst/>
              <a:latin typeface="+mn-lt"/>
              <a:ea typeface="+mn-ea"/>
              <a:cs typeface="+mn-cs"/>
            </a:rPr>
            <a:t>％となっている。令和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財政調整基金を取崩し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新たな基金である公共施設整備基金に積立をおこなったことなどにより、</a:t>
          </a:r>
          <a:r>
            <a:rPr kumimoji="1" lang="ja-JP" altLang="ja-JP" sz="1100">
              <a:solidFill>
                <a:schemeClr val="dk1"/>
              </a:solidFill>
              <a:effectLst/>
              <a:latin typeface="+mn-lt"/>
              <a:ea typeface="+mn-ea"/>
              <a:cs typeface="+mn-cs"/>
            </a:rPr>
            <a:t>実質単年度収支がマイナスとなった。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今後、新庁舎建設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に伴う公債費の増加が見込まれることから、各種事業についてさらに精査するとともに、事業の縮小等を実施し、より一層の抑制に努める。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奈良県明日香村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各会計について、基本的には経常的に黒字となっている。国民健康保険事業会計（事業勘定）は、平成３０年に保険料見直しをおこなったことにより、収支が改善しており、今後も黒字が続いていくと想定さ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すべて黒字ではあるが、特別会計への繰出金は増加傾向にあることから、予防事業の実施による医療費の削減努力を継続することにより、効果的な財政運営に取り組む。</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介護保険事業会計は、サービス給付費の抑制に伴い、前年度よりも標準財政規模比が増加している。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4616725</v>
      </c>
      <c r="BO4" s="415"/>
      <c r="BP4" s="415"/>
      <c r="BQ4" s="415"/>
      <c r="BR4" s="415"/>
      <c r="BS4" s="415"/>
      <c r="BT4" s="415"/>
      <c r="BU4" s="416"/>
      <c r="BV4" s="414">
        <v>5966321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16</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4206022</v>
      </c>
      <c r="BO5" s="420"/>
      <c r="BP5" s="420"/>
      <c r="BQ5" s="420"/>
      <c r="BR5" s="420"/>
      <c r="BS5" s="420"/>
      <c r="BT5" s="420"/>
      <c r="BU5" s="421"/>
      <c r="BV5" s="419">
        <v>5592752</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94.6</v>
      </c>
      <c r="CU5" s="390"/>
      <c r="CV5" s="390"/>
      <c r="CW5" s="390"/>
      <c r="CX5" s="390"/>
      <c r="CY5" s="390"/>
      <c r="CZ5" s="390"/>
      <c r="DA5" s="391"/>
      <c r="DB5" s="389">
        <v>93.3</v>
      </c>
      <c r="DC5" s="390"/>
      <c r="DD5" s="390"/>
      <c r="DE5" s="390"/>
      <c r="DF5" s="390"/>
      <c r="DG5" s="390"/>
      <c r="DH5" s="390"/>
      <c r="DI5" s="391"/>
    </row>
    <row r="6" spans="1:119" ht="18.75" customHeight="1" x14ac:dyDescent="0.15">
      <c r="A6" s="181"/>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410703</v>
      </c>
      <c r="BO6" s="420"/>
      <c r="BP6" s="420"/>
      <c r="BQ6" s="420"/>
      <c r="BR6" s="420"/>
      <c r="BS6" s="420"/>
      <c r="BT6" s="420"/>
      <c r="BU6" s="421"/>
      <c r="BV6" s="419">
        <v>373569</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95</v>
      </c>
      <c r="CU6" s="563"/>
      <c r="CV6" s="563"/>
      <c r="CW6" s="563"/>
      <c r="CX6" s="563"/>
      <c r="CY6" s="563"/>
      <c r="CZ6" s="563"/>
      <c r="DA6" s="564"/>
      <c r="DB6" s="562">
        <v>94.2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12600</v>
      </c>
      <c r="BO7" s="420"/>
      <c r="BP7" s="420"/>
      <c r="BQ7" s="420"/>
      <c r="BR7" s="420"/>
      <c r="BS7" s="420"/>
      <c r="BT7" s="420"/>
      <c r="BU7" s="421"/>
      <c r="BV7" s="419">
        <v>4280</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2339847</v>
      </c>
      <c r="CU7" s="420"/>
      <c r="CV7" s="420"/>
      <c r="CW7" s="420"/>
      <c r="CX7" s="420"/>
      <c r="CY7" s="420"/>
      <c r="CZ7" s="420"/>
      <c r="DA7" s="421"/>
      <c r="DB7" s="419">
        <v>2301853</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104</v>
      </c>
      <c r="AV8" s="467"/>
      <c r="AW8" s="467"/>
      <c r="AX8" s="467"/>
      <c r="AY8" s="399" t="s">
        <v>105</v>
      </c>
      <c r="AZ8" s="400"/>
      <c r="BA8" s="400"/>
      <c r="BB8" s="400"/>
      <c r="BC8" s="400"/>
      <c r="BD8" s="400"/>
      <c r="BE8" s="400"/>
      <c r="BF8" s="400"/>
      <c r="BG8" s="400"/>
      <c r="BH8" s="400"/>
      <c r="BI8" s="400"/>
      <c r="BJ8" s="400"/>
      <c r="BK8" s="400"/>
      <c r="BL8" s="400"/>
      <c r="BM8" s="401"/>
      <c r="BN8" s="419">
        <v>398103</v>
      </c>
      <c r="BO8" s="420"/>
      <c r="BP8" s="420"/>
      <c r="BQ8" s="420"/>
      <c r="BR8" s="420"/>
      <c r="BS8" s="420"/>
      <c r="BT8" s="420"/>
      <c r="BU8" s="421"/>
      <c r="BV8" s="419">
        <v>369289</v>
      </c>
      <c r="BW8" s="420"/>
      <c r="BX8" s="420"/>
      <c r="BY8" s="420"/>
      <c r="BZ8" s="420"/>
      <c r="CA8" s="420"/>
      <c r="CB8" s="420"/>
      <c r="CC8" s="421"/>
      <c r="CD8" s="428" t="s">
        <v>106</v>
      </c>
      <c r="CE8" s="373"/>
      <c r="CF8" s="373"/>
      <c r="CG8" s="373"/>
      <c r="CH8" s="373"/>
      <c r="CI8" s="373"/>
      <c r="CJ8" s="373"/>
      <c r="CK8" s="373"/>
      <c r="CL8" s="373"/>
      <c r="CM8" s="373"/>
      <c r="CN8" s="373"/>
      <c r="CO8" s="373"/>
      <c r="CP8" s="373"/>
      <c r="CQ8" s="373"/>
      <c r="CR8" s="373"/>
      <c r="CS8" s="429"/>
      <c r="CT8" s="522">
        <v>0.22</v>
      </c>
      <c r="CU8" s="523"/>
      <c r="CV8" s="523"/>
      <c r="CW8" s="523"/>
      <c r="CX8" s="523"/>
      <c r="CY8" s="523"/>
      <c r="CZ8" s="523"/>
      <c r="DA8" s="524"/>
      <c r="DB8" s="522">
        <v>0.22</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2"/>
      <c r="L9" s="553" t="s">
        <v>108</v>
      </c>
      <c r="M9" s="554"/>
      <c r="N9" s="554"/>
      <c r="O9" s="554"/>
      <c r="P9" s="554"/>
      <c r="Q9" s="555"/>
      <c r="R9" s="556">
        <v>5179</v>
      </c>
      <c r="S9" s="557"/>
      <c r="T9" s="557"/>
      <c r="U9" s="557"/>
      <c r="V9" s="558"/>
      <c r="W9" s="488" t="s">
        <v>109</v>
      </c>
      <c r="X9" s="489"/>
      <c r="Y9" s="489"/>
      <c r="Z9" s="489"/>
      <c r="AA9" s="489"/>
      <c r="AB9" s="489"/>
      <c r="AC9" s="489"/>
      <c r="AD9" s="489"/>
      <c r="AE9" s="489"/>
      <c r="AF9" s="489"/>
      <c r="AG9" s="489"/>
      <c r="AH9" s="489"/>
      <c r="AI9" s="489"/>
      <c r="AJ9" s="489"/>
      <c r="AK9" s="489"/>
      <c r="AL9" s="559"/>
      <c r="AM9" s="478" t="s">
        <v>110</v>
      </c>
      <c r="AN9" s="393"/>
      <c r="AO9" s="393"/>
      <c r="AP9" s="393"/>
      <c r="AQ9" s="393"/>
      <c r="AR9" s="393"/>
      <c r="AS9" s="393"/>
      <c r="AT9" s="394"/>
      <c r="AU9" s="466" t="s">
        <v>90</v>
      </c>
      <c r="AV9" s="467"/>
      <c r="AW9" s="467"/>
      <c r="AX9" s="467"/>
      <c r="AY9" s="399" t="s">
        <v>111</v>
      </c>
      <c r="AZ9" s="400"/>
      <c r="BA9" s="400"/>
      <c r="BB9" s="400"/>
      <c r="BC9" s="400"/>
      <c r="BD9" s="400"/>
      <c r="BE9" s="400"/>
      <c r="BF9" s="400"/>
      <c r="BG9" s="400"/>
      <c r="BH9" s="400"/>
      <c r="BI9" s="400"/>
      <c r="BJ9" s="400"/>
      <c r="BK9" s="400"/>
      <c r="BL9" s="400"/>
      <c r="BM9" s="401"/>
      <c r="BN9" s="419">
        <v>28814</v>
      </c>
      <c r="BO9" s="420"/>
      <c r="BP9" s="420"/>
      <c r="BQ9" s="420"/>
      <c r="BR9" s="420"/>
      <c r="BS9" s="420"/>
      <c r="BT9" s="420"/>
      <c r="BU9" s="421"/>
      <c r="BV9" s="419">
        <v>-28532</v>
      </c>
      <c r="BW9" s="420"/>
      <c r="BX9" s="420"/>
      <c r="BY9" s="420"/>
      <c r="BZ9" s="420"/>
      <c r="CA9" s="420"/>
      <c r="CB9" s="420"/>
      <c r="CC9" s="421"/>
      <c r="CD9" s="428" t="s">
        <v>112</v>
      </c>
      <c r="CE9" s="373"/>
      <c r="CF9" s="373"/>
      <c r="CG9" s="373"/>
      <c r="CH9" s="373"/>
      <c r="CI9" s="373"/>
      <c r="CJ9" s="373"/>
      <c r="CK9" s="373"/>
      <c r="CL9" s="373"/>
      <c r="CM9" s="373"/>
      <c r="CN9" s="373"/>
      <c r="CO9" s="373"/>
      <c r="CP9" s="373"/>
      <c r="CQ9" s="373"/>
      <c r="CR9" s="373"/>
      <c r="CS9" s="429"/>
      <c r="CT9" s="389">
        <v>9.4</v>
      </c>
      <c r="CU9" s="390"/>
      <c r="CV9" s="390"/>
      <c r="CW9" s="390"/>
      <c r="CX9" s="390"/>
      <c r="CY9" s="390"/>
      <c r="CZ9" s="390"/>
      <c r="DA9" s="391"/>
      <c r="DB9" s="389">
        <v>8.3000000000000007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113</v>
      </c>
      <c r="M10" s="393"/>
      <c r="N10" s="393"/>
      <c r="O10" s="393"/>
      <c r="P10" s="393"/>
      <c r="Q10" s="394"/>
      <c r="R10" s="395">
        <v>5523</v>
      </c>
      <c r="S10" s="396"/>
      <c r="T10" s="396"/>
      <c r="U10" s="396"/>
      <c r="V10" s="398"/>
      <c r="W10" s="560"/>
      <c r="X10" s="370"/>
      <c r="Y10" s="370"/>
      <c r="Z10" s="370"/>
      <c r="AA10" s="370"/>
      <c r="AB10" s="370"/>
      <c r="AC10" s="370"/>
      <c r="AD10" s="370"/>
      <c r="AE10" s="370"/>
      <c r="AF10" s="370"/>
      <c r="AG10" s="370"/>
      <c r="AH10" s="370"/>
      <c r="AI10" s="370"/>
      <c r="AJ10" s="370"/>
      <c r="AK10" s="370"/>
      <c r="AL10" s="561"/>
      <c r="AM10" s="478" t="s">
        <v>114</v>
      </c>
      <c r="AN10" s="393"/>
      <c r="AO10" s="393"/>
      <c r="AP10" s="393"/>
      <c r="AQ10" s="393"/>
      <c r="AR10" s="393"/>
      <c r="AS10" s="393"/>
      <c r="AT10" s="394"/>
      <c r="AU10" s="466" t="s">
        <v>104</v>
      </c>
      <c r="AV10" s="467"/>
      <c r="AW10" s="467"/>
      <c r="AX10" s="467"/>
      <c r="AY10" s="399" t="s">
        <v>115</v>
      </c>
      <c r="AZ10" s="400"/>
      <c r="BA10" s="400"/>
      <c r="BB10" s="400"/>
      <c r="BC10" s="400"/>
      <c r="BD10" s="400"/>
      <c r="BE10" s="400"/>
      <c r="BF10" s="400"/>
      <c r="BG10" s="400"/>
      <c r="BH10" s="400"/>
      <c r="BI10" s="400"/>
      <c r="BJ10" s="400"/>
      <c r="BK10" s="400"/>
      <c r="BL10" s="400"/>
      <c r="BM10" s="401"/>
      <c r="BN10" s="419">
        <v>120117</v>
      </c>
      <c r="BO10" s="420"/>
      <c r="BP10" s="420"/>
      <c r="BQ10" s="420"/>
      <c r="BR10" s="420"/>
      <c r="BS10" s="420"/>
      <c r="BT10" s="420"/>
      <c r="BU10" s="421"/>
      <c r="BV10" s="419">
        <v>120144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90</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5168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250099</v>
      </c>
      <c r="BO12" s="420"/>
      <c r="BP12" s="420"/>
      <c r="BQ12" s="420"/>
      <c r="BR12" s="420"/>
      <c r="BS12" s="420"/>
      <c r="BT12" s="420"/>
      <c r="BU12" s="421"/>
      <c r="BV12" s="419">
        <v>100145</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130</v>
      </c>
      <c r="N13" s="510"/>
      <c r="O13" s="510"/>
      <c r="P13" s="510"/>
      <c r="Q13" s="511"/>
      <c r="R13" s="512">
        <v>5142</v>
      </c>
      <c r="S13" s="513"/>
      <c r="T13" s="513"/>
      <c r="U13" s="513"/>
      <c r="V13" s="514"/>
      <c r="W13" s="500" t="s">
        <v>131</v>
      </c>
      <c r="X13" s="442"/>
      <c r="Y13" s="442"/>
      <c r="Z13" s="442"/>
      <c r="AA13" s="442"/>
      <c r="AB13" s="443"/>
      <c r="AC13" s="395">
        <v>238</v>
      </c>
      <c r="AD13" s="396"/>
      <c r="AE13" s="396"/>
      <c r="AF13" s="396"/>
      <c r="AG13" s="397"/>
      <c r="AH13" s="395">
        <v>282</v>
      </c>
      <c r="AI13" s="396"/>
      <c r="AJ13" s="396"/>
      <c r="AK13" s="396"/>
      <c r="AL13" s="398"/>
      <c r="AM13" s="478" t="s">
        <v>132</v>
      </c>
      <c r="AN13" s="393"/>
      <c r="AO13" s="393"/>
      <c r="AP13" s="393"/>
      <c r="AQ13" s="393"/>
      <c r="AR13" s="393"/>
      <c r="AS13" s="393"/>
      <c r="AT13" s="394"/>
      <c r="AU13" s="466" t="s">
        <v>104</v>
      </c>
      <c r="AV13" s="467"/>
      <c r="AW13" s="467"/>
      <c r="AX13" s="467"/>
      <c r="AY13" s="399" t="s">
        <v>133</v>
      </c>
      <c r="AZ13" s="400"/>
      <c r="BA13" s="400"/>
      <c r="BB13" s="400"/>
      <c r="BC13" s="400"/>
      <c r="BD13" s="400"/>
      <c r="BE13" s="400"/>
      <c r="BF13" s="400"/>
      <c r="BG13" s="400"/>
      <c r="BH13" s="400"/>
      <c r="BI13" s="400"/>
      <c r="BJ13" s="400"/>
      <c r="BK13" s="400"/>
      <c r="BL13" s="400"/>
      <c r="BM13" s="401"/>
      <c r="BN13" s="419">
        <v>-101168</v>
      </c>
      <c r="BO13" s="420"/>
      <c r="BP13" s="420"/>
      <c r="BQ13" s="420"/>
      <c r="BR13" s="420"/>
      <c r="BS13" s="420"/>
      <c r="BT13" s="420"/>
      <c r="BU13" s="421"/>
      <c r="BV13" s="419">
        <v>-8533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5.3</v>
      </c>
      <c r="CU13" s="390"/>
      <c r="CV13" s="390"/>
      <c r="CW13" s="390"/>
      <c r="CX13" s="390"/>
      <c r="CY13" s="390"/>
      <c r="CZ13" s="390"/>
      <c r="DA13" s="391"/>
      <c r="DB13" s="389">
        <v>4.2</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135</v>
      </c>
      <c r="M14" s="546"/>
      <c r="N14" s="546"/>
      <c r="O14" s="546"/>
      <c r="P14" s="546"/>
      <c r="Q14" s="547"/>
      <c r="R14" s="512">
        <v>5288</v>
      </c>
      <c r="S14" s="513"/>
      <c r="T14" s="513"/>
      <c r="U14" s="513"/>
      <c r="V14" s="514"/>
      <c r="W14" s="515"/>
      <c r="X14" s="445"/>
      <c r="Y14" s="445"/>
      <c r="Z14" s="445"/>
      <c r="AA14" s="445"/>
      <c r="AB14" s="446"/>
      <c r="AC14" s="505">
        <v>10.3</v>
      </c>
      <c r="AD14" s="506"/>
      <c r="AE14" s="506"/>
      <c r="AF14" s="506"/>
      <c r="AG14" s="507"/>
      <c r="AH14" s="505">
        <v>11.3</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55</v>
      </c>
      <c r="CU14" s="517"/>
      <c r="CV14" s="517"/>
      <c r="CW14" s="517"/>
      <c r="CX14" s="517"/>
      <c r="CY14" s="517"/>
      <c r="CZ14" s="517"/>
      <c r="DA14" s="518"/>
      <c r="DB14" s="516">
        <v>48.5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130</v>
      </c>
      <c r="N15" s="510"/>
      <c r="O15" s="510"/>
      <c r="P15" s="510"/>
      <c r="Q15" s="511"/>
      <c r="R15" s="512">
        <v>5264</v>
      </c>
      <c r="S15" s="513"/>
      <c r="T15" s="513"/>
      <c r="U15" s="513"/>
      <c r="V15" s="514"/>
      <c r="W15" s="500" t="s">
        <v>137</v>
      </c>
      <c r="X15" s="442"/>
      <c r="Y15" s="442"/>
      <c r="Z15" s="442"/>
      <c r="AA15" s="442"/>
      <c r="AB15" s="443"/>
      <c r="AC15" s="395">
        <v>480</v>
      </c>
      <c r="AD15" s="396"/>
      <c r="AE15" s="396"/>
      <c r="AF15" s="396"/>
      <c r="AG15" s="397"/>
      <c r="AH15" s="395">
        <v>513</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484300</v>
      </c>
      <c r="BO15" s="415"/>
      <c r="BP15" s="415"/>
      <c r="BQ15" s="415"/>
      <c r="BR15" s="415"/>
      <c r="BS15" s="415"/>
      <c r="BT15" s="415"/>
      <c r="BU15" s="416"/>
      <c r="BV15" s="414">
        <v>469021</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20.8</v>
      </c>
      <c r="AD16" s="506"/>
      <c r="AE16" s="506"/>
      <c r="AF16" s="506"/>
      <c r="AG16" s="507"/>
      <c r="AH16" s="505">
        <v>20.5</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2214367</v>
      </c>
      <c r="BO16" s="420"/>
      <c r="BP16" s="420"/>
      <c r="BQ16" s="420"/>
      <c r="BR16" s="420"/>
      <c r="BS16" s="420"/>
      <c r="BT16" s="420"/>
      <c r="BU16" s="421"/>
      <c r="BV16" s="419">
        <v>2171239</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143</v>
      </c>
      <c r="N17" s="495"/>
      <c r="O17" s="495"/>
      <c r="P17" s="495"/>
      <c r="Q17" s="496"/>
      <c r="R17" s="497" t="s">
        <v>141</v>
      </c>
      <c r="S17" s="498"/>
      <c r="T17" s="498"/>
      <c r="U17" s="498"/>
      <c r="V17" s="499"/>
      <c r="W17" s="500" t="s">
        <v>144</v>
      </c>
      <c r="X17" s="442"/>
      <c r="Y17" s="442"/>
      <c r="Z17" s="442"/>
      <c r="AA17" s="442"/>
      <c r="AB17" s="443"/>
      <c r="AC17" s="395">
        <v>1594</v>
      </c>
      <c r="AD17" s="396"/>
      <c r="AE17" s="396"/>
      <c r="AF17" s="396"/>
      <c r="AG17" s="397"/>
      <c r="AH17" s="395">
        <v>1704</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600562</v>
      </c>
      <c r="BO17" s="420"/>
      <c r="BP17" s="420"/>
      <c r="BQ17" s="420"/>
      <c r="BR17" s="420"/>
      <c r="BS17" s="420"/>
      <c r="BT17" s="420"/>
      <c r="BU17" s="421"/>
      <c r="BV17" s="419">
        <v>582421</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146</v>
      </c>
      <c r="C18" s="472"/>
      <c r="D18" s="472"/>
      <c r="E18" s="473"/>
      <c r="F18" s="473"/>
      <c r="G18" s="473"/>
      <c r="H18" s="473"/>
      <c r="I18" s="473"/>
      <c r="J18" s="473"/>
      <c r="K18" s="473"/>
      <c r="L18" s="474">
        <v>24.1</v>
      </c>
      <c r="M18" s="474"/>
      <c r="N18" s="474"/>
      <c r="O18" s="474"/>
      <c r="P18" s="474"/>
      <c r="Q18" s="474"/>
      <c r="R18" s="475"/>
      <c r="S18" s="475"/>
      <c r="T18" s="475"/>
      <c r="U18" s="475"/>
      <c r="V18" s="476"/>
      <c r="W18" s="490"/>
      <c r="X18" s="491"/>
      <c r="Y18" s="491"/>
      <c r="Z18" s="491"/>
      <c r="AA18" s="491"/>
      <c r="AB18" s="501"/>
      <c r="AC18" s="383">
        <v>68.900000000000006</v>
      </c>
      <c r="AD18" s="384"/>
      <c r="AE18" s="384"/>
      <c r="AF18" s="384"/>
      <c r="AG18" s="477"/>
      <c r="AH18" s="383">
        <v>68.2</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2238500</v>
      </c>
      <c r="BO18" s="420"/>
      <c r="BP18" s="420"/>
      <c r="BQ18" s="420"/>
      <c r="BR18" s="420"/>
      <c r="BS18" s="420"/>
      <c r="BT18" s="420"/>
      <c r="BU18" s="421"/>
      <c r="BV18" s="419">
        <v>2179412</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148</v>
      </c>
      <c r="C19" s="472"/>
      <c r="D19" s="472"/>
      <c r="E19" s="473"/>
      <c r="F19" s="473"/>
      <c r="G19" s="473"/>
      <c r="H19" s="473"/>
      <c r="I19" s="473"/>
      <c r="J19" s="473"/>
      <c r="K19" s="473"/>
      <c r="L19" s="479">
        <v>215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3445159</v>
      </c>
      <c r="BO19" s="420"/>
      <c r="BP19" s="420"/>
      <c r="BQ19" s="420"/>
      <c r="BR19" s="420"/>
      <c r="BS19" s="420"/>
      <c r="BT19" s="420"/>
      <c r="BU19" s="421"/>
      <c r="BV19" s="419">
        <v>3454666</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150</v>
      </c>
      <c r="C20" s="472"/>
      <c r="D20" s="472"/>
      <c r="E20" s="473"/>
      <c r="F20" s="473"/>
      <c r="G20" s="473"/>
      <c r="H20" s="473"/>
      <c r="I20" s="473"/>
      <c r="J20" s="473"/>
      <c r="K20" s="473"/>
      <c r="L20" s="479">
        <v>1786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4760048</v>
      </c>
      <c r="BO22" s="415"/>
      <c r="BP22" s="415"/>
      <c r="BQ22" s="415"/>
      <c r="BR22" s="415"/>
      <c r="BS22" s="415"/>
      <c r="BT22" s="415"/>
      <c r="BU22" s="416"/>
      <c r="BV22" s="414">
        <v>4835891</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4760048</v>
      </c>
      <c r="BO23" s="420"/>
      <c r="BP23" s="420"/>
      <c r="BQ23" s="420"/>
      <c r="BR23" s="420"/>
      <c r="BS23" s="420"/>
      <c r="BT23" s="420"/>
      <c r="BU23" s="421"/>
      <c r="BV23" s="419">
        <v>4835891</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160</v>
      </c>
      <c r="F24" s="393"/>
      <c r="G24" s="393"/>
      <c r="H24" s="393"/>
      <c r="I24" s="393"/>
      <c r="J24" s="393"/>
      <c r="K24" s="394"/>
      <c r="L24" s="395">
        <v>1</v>
      </c>
      <c r="M24" s="396"/>
      <c r="N24" s="396"/>
      <c r="O24" s="396"/>
      <c r="P24" s="397"/>
      <c r="Q24" s="395">
        <v>7410</v>
      </c>
      <c r="R24" s="396"/>
      <c r="S24" s="396"/>
      <c r="T24" s="396"/>
      <c r="U24" s="396"/>
      <c r="V24" s="397"/>
      <c r="W24" s="454"/>
      <c r="X24" s="436"/>
      <c r="Y24" s="437"/>
      <c r="Z24" s="392" t="s">
        <v>161</v>
      </c>
      <c r="AA24" s="393"/>
      <c r="AB24" s="393"/>
      <c r="AC24" s="393"/>
      <c r="AD24" s="393"/>
      <c r="AE24" s="393"/>
      <c r="AF24" s="393"/>
      <c r="AG24" s="394"/>
      <c r="AH24" s="395">
        <v>81</v>
      </c>
      <c r="AI24" s="396"/>
      <c r="AJ24" s="396"/>
      <c r="AK24" s="396"/>
      <c r="AL24" s="397"/>
      <c r="AM24" s="395">
        <v>254178</v>
      </c>
      <c r="AN24" s="396"/>
      <c r="AO24" s="396"/>
      <c r="AP24" s="396"/>
      <c r="AQ24" s="396"/>
      <c r="AR24" s="397"/>
      <c r="AS24" s="395">
        <v>3138</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3754836</v>
      </c>
      <c r="BO24" s="420"/>
      <c r="BP24" s="420"/>
      <c r="BQ24" s="420"/>
      <c r="BR24" s="420"/>
      <c r="BS24" s="420"/>
      <c r="BT24" s="420"/>
      <c r="BU24" s="421"/>
      <c r="BV24" s="419">
        <v>3726391</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163</v>
      </c>
      <c r="F25" s="393"/>
      <c r="G25" s="393"/>
      <c r="H25" s="393"/>
      <c r="I25" s="393"/>
      <c r="J25" s="393"/>
      <c r="K25" s="394"/>
      <c r="L25" s="395">
        <v>1</v>
      </c>
      <c r="M25" s="396"/>
      <c r="N25" s="396"/>
      <c r="O25" s="396"/>
      <c r="P25" s="397"/>
      <c r="Q25" s="395">
        <v>6060</v>
      </c>
      <c r="R25" s="396"/>
      <c r="S25" s="396"/>
      <c r="T25" s="396"/>
      <c r="U25" s="396"/>
      <c r="V25" s="397"/>
      <c r="W25" s="454"/>
      <c r="X25" s="436"/>
      <c r="Y25" s="43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48000</v>
      </c>
      <c r="BO25" s="415"/>
      <c r="BP25" s="415"/>
      <c r="BQ25" s="415"/>
      <c r="BR25" s="415"/>
      <c r="BS25" s="415"/>
      <c r="BT25" s="415"/>
      <c r="BU25" s="416"/>
      <c r="BV25" s="414" t="s">
        <v>122</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166</v>
      </c>
      <c r="F26" s="393"/>
      <c r="G26" s="393"/>
      <c r="H26" s="393"/>
      <c r="I26" s="393"/>
      <c r="J26" s="393"/>
      <c r="K26" s="394"/>
      <c r="L26" s="395">
        <v>1</v>
      </c>
      <c r="M26" s="396"/>
      <c r="N26" s="396"/>
      <c r="O26" s="396"/>
      <c r="P26" s="397"/>
      <c r="Q26" s="395">
        <v>5720</v>
      </c>
      <c r="R26" s="396"/>
      <c r="S26" s="396"/>
      <c r="T26" s="396"/>
      <c r="U26" s="396"/>
      <c r="V26" s="397"/>
      <c r="W26" s="454"/>
      <c r="X26" s="436"/>
      <c r="Y26" s="437"/>
      <c r="Z26" s="392" t="s">
        <v>167</v>
      </c>
      <c r="AA26" s="430"/>
      <c r="AB26" s="430"/>
      <c r="AC26" s="430"/>
      <c r="AD26" s="430"/>
      <c r="AE26" s="430"/>
      <c r="AF26" s="430"/>
      <c r="AG26" s="431"/>
      <c r="AH26" s="395">
        <v>7</v>
      </c>
      <c r="AI26" s="396"/>
      <c r="AJ26" s="396"/>
      <c r="AK26" s="396"/>
      <c r="AL26" s="397"/>
      <c r="AM26" s="395">
        <v>19684</v>
      </c>
      <c r="AN26" s="396"/>
      <c r="AO26" s="396"/>
      <c r="AP26" s="396"/>
      <c r="AQ26" s="396"/>
      <c r="AR26" s="397"/>
      <c r="AS26" s="395">
        <v>2812</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169</v>
      </c>
      <c r="F27" s="393"/>
      <c r="G27" s="393"/>
      <c r="H27" s="393"/>
      <c r="I27" s="393"/>
      <c r="J27" s="393"/>
      <c r="K27" s="394"/>
      <c r="L27" s="395">
        <v>1</v>
      </c>
      <c r="M27" s="396"/>
      <c r="N27" s="396"/>
      <c r="O27" s="396"/>
      <c r="P27" s="397"/>
      <c r="Q27" s="395">
        <v>3010</v>
      </c>
      <c r="R27" s="396"/>
      <c r="S27" s="396"/>
      <c r="T27" s="396"/>
      <c r="U27" s="396"/>
      <c r="V27" s="397"/>
      <c r="W27" s="454"/>
      <c r="X27" s="436"/>
      <c r="Y27" s="437"/>
      <c r="Z27" s="392" t="s">
        <v>170</v>
      </c>
      <c r="AA27" s="393"/>
      <c r="AB27" s="393"/>
      <c r="AC27" s="393"/>
      <c r="AD27" s="393"/>
      <c r="AE27" s="393"/>
      <c r="AF27" s="393"/>
      <c r="AG27" s="394"/>
      <c r="AH27" s="395">
        <v>4</v>
      </c>
      <c r="AI27" s="396"/>
      <c r="AJ27" s="396"/>
      <c r="AK27" s="396"/>
      <c r="AL27" s="397"/>
      <c r="AM27" s="395">
        <v>14112</v>
      </c>
      <c r="AN27" s="396"/>
      <c r="AO27" s="396"/>
      <c r="AP27" s="396"/>
      <c r="AQ27" s="396"/>
      <c r="AR27" s="397"/>
      <c r="AS27" s="395">
        <v>3528</v>
      </c>
      <c r="AT27" s="396"/>
      <c r="AU27" s="396"/>
      <c r="AV27" s="396"/>
      <c r="AW27" s="396"/>
      <c r="AX27" s="398"/>
      <c r="AY27" s="425" t="s">
        <v>171</v>
      </c>
      <c r="AZ27" s="426"/>
      <c r="BA27" s="426"/>
      <c r="BB27" s="426"/>
      <c r="BC27" s="426"/>
      <c r="BD27" s="426"/>
      <c r="BE27" s="426"/>
      <c r="BF27" s="426"/>
      <c r="BG27" s="426"/>
      <c r="BH27" s="426"/>
      <c r="BI27" s="426"/>
      <c r="BJ27" s="426"/>
      <c r="BK27" s="426"/>
      <c r="BL27" s="426"/>
      <c r="BM27" s="427"/>
      <c r="BN27" s="422">
        <v>20112</v>
      </c>
      <c r="BO27" s="423"/>
      <c r="BP27" s="423"/>
      <c r="BQ27" s="423"/>
      <c r="BR27" s="423"/>
      <c r="BS27" s="423"/>
      <c r="BT27" s="423"/>
      <c r="BU27" s="424"/>
      <c r="BV27" s="422">
        <v>20108</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172</v>
      </c>
      <c r="F28" s="393"/>
      <c r="G28" s="393"/>
      <c r="H28" s="393"/>
      <c r="I28" s="393"/>
      <c r="J28" s="393"/>
      <c r="K28" s="394"/>
      <c r="L28" s="395">
        <v>1</v>
      </c>
      <c r="M28" s="396"/>
      <c r="N28" s="396"/>
      <c r="O28" s="396"/>
      <c r="P28" s="397"/>
      <c r="Q28" s="395">
        <v>2570</v>
      </c>
      <c r="R28" s="396"/>
      <c r="S28" s="396"/>
      <c r="T28" s="396"/>
      <c r="U28" s="396"/>
      <c r="V28" s="397"/>
      <c r="W28" s="454"/>
      <c r="X28" s="436"/>
      <c r="Y28" s="437"/>
      <c r="Z28" s="392" t="s">
        <v>173</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174</v>
      </c>
      <c r="AZ28" s="403"/>
      <c r="BA28" s="403"/>
      <c r="BB28" s="404"/>
      <c r="BC28" s="411" t="s">
        <v>46</v>
      </c>
      <c r="BD28" s="412"/>
      <c r="BE28" s="412"/>
      <c r="BF28" s="412"/>
      <c r="BG28" s="412"/>
      <c r="BH28" s="412"/>
      <c r="BI28" s="412"/>
      <c r="BJ28" s="412"/>
      <c r="BK28" s="412"/>
      <c r="BL28" s="412"/>
      <c r="BM28" s="413"/>
      <c r="BN28" s="414">
        <v>593259</v>
      </c>
      <c r="BO28" s="415"/>
      <c r="BP28" s="415"/>
      <c r="BQ28" s="415"/>
      <c r="BR28" s="415"/>
      <c r="BS28" s="415"/>
      <c r="BT28" s="415"/>
      <c r="BU28" s="416"/>
      <c r="BV28" s="414">
        <v>723241</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175</v>
      </c>
      <c r="F29" s="393"/>
      <c r="G29" s="393"/>
      <c r="H29" s="393"/>
      <c r="I29" s="393"/>
      <c r="J29" s="393"/>
      <c r="K29" s="394"/>
      <c r="L29" s="395">
        <v>7</v>
      </c>
      <c r="M29" s="396"/>
      <c r="N29" s="396"/>
      <c r="O29" s="396"/>
      <c r="P29" s="397"/>
      <c r="Q29" s="395">
        <v>2370</v>
      </c>
      <c r="R29" s="396"/>
      <c r="S29" s="396"/>
      <c r="T29" s="396"/>
      <c r="U29" s="396"/>
      <c r="V29" s="397"/>
      <c r="W29" s="455"/>
      <c r="X29" s="456"/>
      <c r="Y29" s="457"/>
      <c r="Z29" s="392" t="s">
        <v>176</v>
      </c>
      <c r="AA29" s="393"/>
      <c r="AB29" s="393"/>
      <c r="AC29" s="393"/>
      <c r="AD29" s="393"/>
      <c r="AE29" s="393"/>
      <c r="AF29" s="393"/>
      <c r="AG29" s="394"/>
      <c r="AH29" s="395">
        <v>85</v>
      </c>
      <c r="AI29" s="396"/>
      <c r="AJ29" s="396"/>
      <c r="AK29" s="396"/>
      <c r="AL29" s="397"/>
      <c r="AM29" s="395">
        <v>268290</v>
      </c>
      <c r="AN29" s="396"/>
      <c r="AO29" s="396"/>
      <c r="AP29" s="396"/>
      <c r="AQ29" s="396"/>
      <c r="AR29" s="397"/>
      <c r="AS29" s="395">
        <v>3156</v>
      </c>
      <c r="AT29" s="396"/>
      <c r="AU29" s="396"/>
      <c r="AV29" s="396"/>
      <c r="AW29" s="396"/>
      <c r="AX29" s="398"/>
      <c r="AY29" s="405"/>
      <c r="AZ29" s="406"/>
      <c r="BA29" s="406"/>
      <c r="BB29" s="407"/>
      <c r="BC29" s="399" t="s">
        <v>177</v>
      </c>
      <c r="BD29" s="400"/>
      <c r="BE29" s="400"/>
      <c r="BF29" s="400"/>
      <c r="BG29" s="400"/>
      <c r="BH29" s="400"/>
      <c r="BI29" s="400"/>
      <c r="BJ29" s="400"/>
      <c r="BK29" s="400"/>
      <c r="BL29" s="400"/>
      <c r="BM29" s="401"/>
      <c r="BN29" s="419">
        <v>314649</v>
      </c>
      <c r="BO29" s="420"/>
      <c r="BP29" s="420"/>
      <c r="BQ29" s="420"/>
      <c r="BR29" s="420"/>
      <c r="BS29" s="420"/>
      <c r="BT29" s="420"/>
      <c r="BU29" s="421"/>
      <c r="BV29" s="419">
        <v>314614</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178</v>
      </c>
      <c r="X30" s="381"/>
      <c r="Y30" s="381"/>
      <c r="Z30" s="381"/>
      <c r="AA30" s="381"/>
      <c r="AB30" s="381"/>
      <c r="AC30" s="381"/>
      <c r="AD30" s="381"/>
      <c r="AE30" s="381"/>
      <c r="AF30" s="381"/>
      <c r="AG30" s="382"/>
      <c r="AH30" s="383">
        <v>97.5</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3826453</v>
      </c>
      <c r="BO30" s="423"/>
      <c r="BP30" s="423"/>
      <c r="BQ30" s="423"/>
      <c r="BR30" s="423"/>
      <c r="BS30" s="423"/>
      <c r="BT30" s="423"/>
      <c r="BU30" s="424"/>
      <c r="BV30" s="422">
        <v>3841930</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179</v>
      </c>
      <c r="D32" s="372"/>
      <c r="E32" s="372"/>
      <c r="F32" s="372"/>
      <c r="G32" s="372"/>
      <c r="H32" s="372"/>
      <c r="I32" s="372"/>
      <c r="J32" s="372"/>
      <c r="K32" s="372"/>
      <c r="L32" s="372"/>
      <c r="M32" s="372"/>
      <c r="N32" s="372"/>
      <c r="O32" s="372"/>
      <c r="P32" s="372"/>
      <c r="Q32" s="372"/>
      <c r="R32" s="372"/>
      <c r="S32" s="372"/>
      <c r="U32" s="373" t="s">
        <v>180</v>
      </c>
      <c r="V32" s="373"/>
      <c r="W32" s="373"/>
      <c r="X32" s="373"/>
      <c r="Y32" s="373"/>
      <c r="Z32" s="373"/>
      <c r="AA32" s="373"/>
      <c r="AB32" s="373"/>
      <c r="AC32" s="373"/>
      <c r="AD32" s="373"/>
      <c r="AE32" s="373"/>
      <c r="AF32" s="373"/>
      <c r="AG32" s="373"/>
      <c r="AH32" s="373"/>
      <c r="AI32" s="373"/>
      <c r="AJ32" s="373"/>
      <c r="AK32" s="373"/>
      <c r="AM32" s="373" t="s">
        <v>181</v>
      </c>
      <c r="AN32" s="373"/>
      <c r="AO32" s="373"/>
      <c r="AP32" s="373"/>
      <c r="AQ32" s="373"/>
      <c r="AR32" s="373"/>
      <c r="AS32" s="373"/>
      <c r="AT32" s="373"/>
      <c r="AU32" s="373"/>
      <c r="AV32" s="373"/>
      <c r="AW32" s="373"/>
      <c r="AX32" s="373"/>
      <c r="AY32" s="373"/>
      <c r="AZ32" s="373"/>
      <c r="BA32" s="373"/>
      <c r="BB32" s="373"/>
      <c r="BC32" s="373"/>
      <c r="BE32" s="373" t="s">
        <v>182</v>
      </c>
      <c r="BF32" s="373"/>
      <c r="BG32" s="373"/>
      <c r="BH32" s="373"/>
      <c r="BI32" s="373"/>
      <c r="BJ32" s="373"/>
      <c r="BK32" s="373"/>
      <c r="BL32" s="373"/>
      <c r="BM32" s="373"/>
      <c r="BN32" s="373"/>
      <c r="BO32" s="373"/>
      <c r="BP32" s="373"/>
      <c r="BQ32" s="373"/>
      <c r="BR32" s="373"/>
      <c r="BS32" s="373"/>
      <c r="BT32" s="373"/>
      <c r="BU32" s="373"/>
      <c r="BW32" s="373" t="s">
        <v>183</v>
      </c>
      <c r="BX32" s="373"/>
      <c r="BY32" s="373"/>
      <c r="BZ32" s="373"/>
      <c r="CA32" s="373"/>
      <c r="CB32" s="373"/>
      <c r="CC32" s="373"/>
      <c r="CD32" s="373"/>
      <c r="CE32" s="373"/>
      <c r="CF32" s="373"/>
      <c r="CG32" s="373"/>
      <c r="CH32" s="373"/>
      <c r="CI32" s="373"/>
      <c r="CJ32" s="373"/>
      <c r="CK32" s="373"/>
      <c r="CL32" s="373"/>
      <c r="CM32" s="373"/>
      <c r="CO32" s="373" t="s">
        <v>184</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6</v>
      </c>
      <c r="V34" s="367"/>
      <c r="W34" s="368" t="str">
        <f>IF('各会計、関係団体の財政状況及び健全化判断比率'!B28="","",'各会計、関係団体の財政状況及び健全化判断比率'!B28)</f>
        <v>国民健康保険事業会計（事業勘定）</v>
      </c>
      <c r="X34" s="368"/>
      <c r="Y34" s="368"/>
      <c r="Z34" s="368"/>
      <c r="AA34" s="368"/>
      <c r="AB34" s="368"/>
      <c r="AC34" s="368"/>
      <c r="AD34" s="368"/>
      <c r="AE34" s="368"/>
      <c r="AF34" s="368"/>
      <c r="AG34" s="368"/>
      <c r="AH34" s="368"/>
      <c r="AI34" s="368"/>
      <c r="AJ34" s="368"/>
      <c r="AK34" s="368"/>
      <c r="AL34" s="181"/>
      <c r="AM34" s="367">
        <f>IF(AO34="","",MAX(C34:D43,U34:V43)+1)</f>
        <v>11</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奈良県市町村総合事務組合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明日香村地域振興公社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整備基金特別会計</v>
      </c>
      <c r="F35" s="368"/>
      <c r="G35" s="368"/>
      <c r="H35" s="368"/>
      <c r="I35" s="368"/>
      <c r="J35" s="368"/>
      <c r="K35" s="368"/>
      <c r="L35" s="368"/>
      <c r="M35" s="368"/>
      <c r="N35" s="368"/>
      <c r="O35" s="368"/>
      <c r="P35" s="368"/>
      <c r="Q35" s="368"/>
      <c r="R35" s="368"/>
      <c r="S35" s="368"/>
      <c r="T35" s="181"/>
      <c r="U35" s="367">
        <f>IF(W35="","",U34+1)</f>
        <v>7</v>
      </c>
      <c r="V35" s="367"/>
      <c r="W35" s="368" t="str">
        <f>IF('各会計、関係団体の財政状況及び健全化判断比率'!B29="","",'各会計、関係団体の財政状況及び健全化判断比率'!B29)</f>
        <v>国民健康保険事業会計（直診勘定）</v>
      </c>
      <c r="X35" s="368"/>
      <c r="Y35" s="368"/>
      <c r="Z35" s="368"/>
      <c r="AA35" s="368"/>
      <c r="AB35" s="368"/>
      <c r="AC35" s="368"/>
      <c r="AD35" s="368"/>
      <c r="AE35" s="368"/>
      <c r="AF35" s="368"/>
      <c r="AG35" s="368"/>
      <c r="AH35" s="368"/>
      <c r="AI35" s="368"/>
      <c r="AJ35" s="368"/>
      <c r="AK35" s="368"/>
      <c r="AL35" s="181"/>
      <c r="AM35" s="367">
        <f t="shared" ref="AM35:AM43" si="0">IF(AO35="","",AM34+1)</f>
        <v>12</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奈良県広域消防組合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明日香村土地開発公社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高松塚壁画館受託事業特別会計</v>
      </c>
      <c r="F36" s="368"/>
      <c r="G36" s="368"/>
      <c r="H36" s="368"/>
      <c r="I36" s="368"/>
      <c r="J36" s="368"/>
      <c r="K36" s="368"/>
      <c r="L36" s="368"/>
      <c r="M36" s="368"/>
      <c r="N36" s="368"/>
      <c r="O36" s="368"/>
      <c r="P36" s="368"/>
      <c r="Q36" s="368"/>
      <c r="R36" s="368"/>
      <c r="S36" s="368"/>
      <c r="T36" s="181"/>
      <c r="U36" s="367">
        <f t="shared" ref="U36:U43" si="4">IF(W36="","",U35+1)</f>
        <v>8</v>
      </c>
      <c r="V36" s="367"/>
      <c r="W36" s="368" t="str">
        <f>IF('各会計、関係団体の財政状況及び健全化判断比率'!B30="","",'各会計、関係団体の財政状況及び健全化判断比率'!B30)</f>
        <v>介護保険事業会計（保険事業勘定）</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飛鳥広域行政事務組合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f>IF(E37="","",C36+1)</f>
        <v>4</v>
      </c>
      <c r="D37" s="367"/>
      <c r="E37" s="368" t="str">
        <f>IF('各会計、関係団体の財政状況及び健全化判断比率'!B10="","",'各会計、関係団体の財政状況及び健全化判断比率'!B10)</f>
        <v>飲料水供給施設特別会計</v>
      </c>
      <c r="F37" s="368"/>
      <c r="G37" s="368"/>
      <c r="H37" s="368"/>
      <c r="I37" s="368"/>
      <c r="J37" s="368"/>
      <c r="K37" s="368"/>
      <c r="L37" s="368"/>
      <c r="M37" s="368"/>
      <c r="N37" s="368"/>
      <c r="O37" s="368"/>
      <c r="P37" s="368"/>
      <c r="Q37" s="368"/>
      <c r="R37" s="368"/>
      <c r="S37" s="368"/>
      <c r="T37" s="181"/>
      <c r="U37" s="367">
        <f t="shared" si="4"/>
        <v>9</v>
      </c>
      <c r="V37" s="367"/>
      <c r="W37" s="368" t="str">
        <f>IF('各会計、関係団体の財政状況及び健全化判断比率'!B31="","",'各会計、関係団体の財政状況及び健全化判断比率'!B31)</f>
        <v>介護保険事業会計（介護サービス事業勘定）</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奈良県後期高齢者医療広域連合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f t="shared" ref="C38:C43" si="5">IF(E38="","",C37+1)</f>
        <v>5</v>
      </c>
      <c r="D38" s="367"/>
      <c r="E38" s="368" t="str">
        <f>IF('各会計、関係団体の財政状況及び健全化判断比率'!B11="","",'各会計、関係団体の財政状況及び健全化判断比率'!B11)</f>
        <v>公有地等住宅開発事業特別会計</v>
      </c>
      <c r="F38" s="368"/>
      <c r="G38" s="368"/>
      <c r="H38" s="368"/>
      <c r="I38" s="368"/>
      <c r="J38" s="368"/>
      <c r="K38" s="368"/>
      <c r="L38" s="368"/>
      <c r="M38" s="368"/>
      <c r="N38" s="368"/>
      <c r="O38" s="368"/>
      <c r="P38" s="368"/>
      <c r="Q38" s="368"/>
      <c r="R38" s="368"/>
      <c r="S38" s="368"/>
      <c r="T38" s="181"/>
      <c r="U38" s="367">
        <f t="shared" si="4"/>
        <v>10</v>
      </c>
      <c r="V38" s="367"/>
      <c r="W38" s="368" t="str">
        <f>IF('各会計、関係団体の財政状況及び健全化判断比率'!B32="","",'各会計、関係団体の財政状況及び健全化判断比率'!B32)</f>
        <v>後期高齢者医療事業会計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5HNaqg1wIKmI10zg27G7Z7nh7FhKKOCp+qVOXKtYPGfc9kQhqoRpnSHIAKCyVTpsVjG45LZ59f1cMkkTCWPP/w==" saltValue="mD/oVJ6IRb0/D1SMVgS88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536</v>
      </c>
      <c r="D34" s="1151"/>
      <c r="E34" s="1152"/>
      <c r="F34" s="32">
        <v>17.39</v>
      </c>
      <c r="G34" s="33">
        <v>12.93</v>
      </c>
      <c r="H34" s="33">
        <v>16.86</v>
      </c>
      <c r="I34" s="33">
        <v>15.89</v>
      </c>
      <c r="J34" s="34">
        <v>16.87</v>
      </c>
      <c r="K34" s="22"/>
      <c r="L34" s="22"/>
      <c r="M34" s="22"/>
      <c r="N34" s="22"/>
      <c r="O34" s="22"/>
      <c r="P34" s="22"/>
    </row>
    <row r="35" spans="1:16" ht="39" customHeight="1" x14ac:dyDescent="0.15">
      <c r="A35" s="22"/>
      <c r="B35" s="35"/>
      <c r="C35" s="1145" t="s">
        <v>537</v>
      </c>
      <c r="D35" s="1146"/>
      <c r="E35" s="1147"/>
      <c r="F35" s="36">
        <v>20.58</v>
      </c>
      <c r="G35" s="37">
        <v>16.600000000000001</v>
      </c>
      <c r="H35" s="37">
        <v>12.22</v>
      </c>
      <c r="I35" s="37">
        <v>11.94</v>
      </c>
      <c r="J35" s="38">
        <v>10.91</v>
      </c>
      <c r="K35" s="22"/>
      <c r="L35" s="22"/>
      <c r="M35" s="22"/>
      <c r="N35" s="22"/>
      <c r="O35" s="22"/>
      <c r="P35" s="22"/>
    </row>
    <row r="36" spans="1:16" ht="39" customHeight="1" x14ac:dyDescent="0.15">
      <c r="A36" s="22"/>
      <c r="B36" s="35"/>
      <c r="C36" s="1145" t="s">
        <v>538</v>
      </c>
      <c r="D36" s="1146"/>
      <c r="E36" s="1147"/>
      <c r="F36" s="36">
        <v>1.01</v>
      </c>
      <c r="G36" s="37">
        <v>0.16</v>
      </c>
      <c r="H36" s="37">
        <v>0.48</v>
      </c>
      <c r="I36" s="37">
        <v>0.53</v>
      </c>
      <c r="J36" s="38">
        <v>1.74</v>
      </c>
      <c r="K36" s="22"/>
      <c r="L36" s="22"/>
      <c r="M36" s="22"/>
      <c r="N36" s="22"/>
      <c r="O36" s="22"/>
      <c r="P36" s="22"/>
    </row>
    <row r="37" spans="1:16" ht="39" customHeight="1" x14ac:dyDescent="0.15">
      <c r="A37" s="22"/>
      <c r="B37" s="35"/>
      <c r="C37" s="1145" t="s">
        <v>539</v>
      </c>
      <c r="D37" s="1146"/>
      <c r="E37" s="1147"/>
      <c r="F37" s="36">
        <v>0.01</v>
      </c>
      <c r="G37" s="37">
        <v>0.41</v>
      </c>
      <c r="H37" s="37">
        <v>0.93</v>
      </c>
      <c r="I37" s="37">
        <v>1.32</v>
      </c>
      <c r="J37" s="38">
        <v>1.62</v>
      </c>
      <c r="K37" s="22"/>
      <c r="L37" s="22"/>
      <c r="M37" s="22"/>
      <c r="N37" s="22"/>
      <c r="O37" s="22"/>
      <c r="P37" s="22"/>
    </row>
    <row r="38" spans="1:16" ht="39" customHeight="1" x14ac:dyDescent="0.15">
      <c r="A38" s="22"/>
      <c r="B38" s="35"/>
      <c r="C38" s="1145" t="s">
        <v>540</v>
      </c>
      <c r="D38" s="1146"/>
      <c r="E38" s="1147"/>
      <c r="F38" s="36" t="s">
        <v>541</v>
      </c>
      <c r="G38" s="37" t="s">
        <v>542</v>
      </c>
      <c r="H38" s="37">
        <v>1.17</v>
      </c>
      <c r="I38" s="37">
        <v>0.94</v>
      </c>
      <c r="J38" s="38">
        <v>0.55000000000000004</v>
      </c>
      <c r="K38" s="22"/>
      <c r="L38" s="22"/>
      <c r="M38" s="22"/>
      <c r="N38" s="22"/>
      <c r="O38" s="22"/>
      <c r="P38" s="22"/>
    </row>
    <row r="39" spans="1:16" ht="39" customHeight="1" x14ac:dyDescent="0.15">
      <c r="A39" s="22"/>
      <c r="B39" s="35"/>
      <c r="C39" s="1145" t="s">
        <v>543</v>
      </c>
      <c r="D39" s="1146"/>
      <c r="E39" s="1147"/>
      <c r="F39" s="36">
        <v>0.08</v>
      </c>
      <c r="G39" s="37">
        <v>0.14000000000000001</v>
      </c>
      <c r="H39" s="37">
        <v>0.13</v>
      </c>
      <c r="I39" s="37">
        <v>0.15</v>
      </c>
      <c r="J39" s="38">
        <v>0.14000000000000001</v>
      </c>
      <c r="K39" s="22"/>
      <c r="L39" s="22"/>
      <c r="M39" s="22"/>
      <c r="N39" s="22"/>
      <c r="O39" s="22"/>
      <c r="P39" s="22"/>
    </row>
    <row r="40" spans="1:16" ht="39" customHeight="1" x14ac:dyDescent="0.15">
      <c r="A40" s="22"/>
      <c r="B40" s="35"/>
      <c r="C40" s="1145" t="s">
        <v>544</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Ean1+ZBKhGn9OYmMnLdciwkV1UG5nG0DC/Pe7a1DeyY/GaOUAUtxTwgrwCK9zBjKAVbfGTYu6qFVC1YT8nLtxQ==" saltValue="2SXZkhiaoycDNQkf5vMX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251</v>
      </c>
      <c r="L45" s="60">
        <v>242</v>
      </c>
      <c r="M45" s="60">
        <v>256</v>
      </c>
      <c r="N45" s="60">
        <v>289</v>
      </c>
      <c r="O45" s="61">
        <v>325</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132</v>
      </c>
      <c r="L48" s="64">
        <v>107</v>
      </c>
      <c r="M48" s="64">
        <v>108</v>
      </c>
      <c r="N48" s="64">
        <v>98</v>
      </c>
      <c r="O48" s="65">
        <v>103</v>
      </c>
      <c r="P48" s="48"/>
      <c r="Q48" s="48"/>
      <c r="R48" s="48"/>
      <c r="S48" s="48"/>
      <c r="T48" s="48"/>
      <c r="U48" s="48"/>
    </row>
    <row r="49" spans="1:21" ht="30.75" customHeight="1" x14ac:dyDescent="0.15">
      <c r="A49" s="48"/>
      <c r="B49" s="1178"/>
      <c r="C49" s="1179"/>
      <c r="D49" s="62"/>
      <c r="E49" s="1155" t="s">
        <v>14</v>
      </c>
      <c r="F49" s="1155"/>
      <c r="G49" s="1155"/>
      <c r="H49" s="1155"/>
      <c r="I49" s="1155"/>
      <c r="J49" s="1156"/>
      <c r="K49" s="63">
        <v>8</v>
      </c>
      <c r="L49" s="64">
        <v>8</v>
      </c>
      <c r="M49" s="64">
        <v>8</v>
      </c>
      <c r="N49" s="64">
        <v>9</v>
      </c>
      <c r="O49" s="65">
        <v>9</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490</v>
      </c>
      <c r="L50" s="64" t="s">
        <v>490</v>
      </c>
      <c r="M50" s="64" t="s">
        <v>490</v>
      </c>
      <c r="N50" s="64" t="s">
        <v>490</v>
      </c>
      <c r="O50" s="65" t="s">
        <v>490</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310</v>
      </c>
      <c r="L52" s="64">
        <v>294</v>
      </c>
      <c r="M52" s="64">
        <v>286</v>
      </c>
      <c r="N52" s="64">
        <v>290</v>
      </c>
      <c r="O52" s="65">
        <v>298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81</v>
      </c>
      <c r="L53" s="69">
        <v>63</v>
      </c>
      <c r="M53" s="69">
        <v>86</v>
      </c>
      <c r="N53" s="69">
        <v>106</v>
      </c>
      <c r="O53" s="70">
        <v>139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553</v>
      </c>
      <c r="L58" s="84" t="s">
        <v>553</v>
      </c>
      <c r="M58" s="84" t="s">
        <v>553</v>
      </c>
      <c r="N58" s="84" t="s">
        <v>553</v>
      </c>
      <c r="O58" s="85" t="s">
        <v>553</v>
      </c>
    </row>
    <row r="59" spans="1:21" ht="31.5" customHeight="1" x14ac:dyDescent="0.15">
      <c r="B59" s="1163"/>
      <c r="C59" s="1164"/>
      <c r="D59" s="1170" t="s">
        <v>26</v>
      </c>
      <c r="E59" s="1171"/>
      <c r="F59" s="1171"/>
      <c r="G59" s="1171"/>
      <c r="H59" s="1171"/>
      <c r="I59" s="1171"/>
      <c r="J59" s="1172"/>
      <c r="K59" s="86" t="s">
        <v>553</v>
      </c>
      <c r="L59" s="87" t="s">
        <v>553</v>
      </c>
      <c r="M59" s="87" t="s">
        <v>553</v>
      </c>
      <c r="N59" s="87" t="s">
        <v>553</v>
      </c>
      <c r="O59" s="88" t="s">
        <v>553</v>
      </c>
    </row>
    <row r="60" spans="1:21" ht="31.5" customHeight="1" thickBot="1" x14ac:dyDescent="0.2">
      <c r="B60" s="1165"/>
      <c r="C60" s="1166"/>
      <c r="D60" s="1173" t="s">
        <v>27</v>
      </c>
      <c r="E60" s="1174"/>
      <c r="F60" s="1174"/>
      <c r="G60" s="1174"/>
      <c r="H60" s="1174"/>
      <c r="I60" s="1174"/>
      <c r="J60" s="1175"/>
      <c r="K60" s="89" t="s">
        <v>553</v>
      </c>
      <c r="L60" s="90" t="s">
        <v>553</v>
      </c>
      <c r="M60" s="90" t="s">
        <v>553</v>
      </c>
      <c r="N60" s="90" t="s">
        <v>553</v>
      </c>
      <c r="O60" s="91" t="s">
        <v>553</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rICZzSCA/rmpr9n8trTW7rbZbT8o7mGNYiPSNS93IN7KlMnolnXngBR9PC7bkLaqSSnl83L8bD/UWVdydBr4w==" saltValue="qbpQXlYcNEtQSdaN3oLp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55">
        <v>3041</v>
      </c>
      <c r="J41" s="356">
        <v>3335</v>
      </c>
      <c r="K41" s="356">
        <v>3993</v>
      </c>
      <c r="L41" s="356">
        <v>4836</v>
      </c>
      <c r="M41" s="357">
        <v>4760</v>
      </c>
    </row>
    <row r="42" spans="2:13" ht="27.75" customHeight="1" x14ac:dyDescent="0.15">
      <c r="B42" s="1186"/>
      <c r="C42" s="1187"/>
      <c r="D42" s="106"/>
      <c r="E42" s="1190" t="s">
        <v>32</v>
      </c>
      <c r="F42" s="1190"/>
      <c r="G42" s="1190"/>
      <c r="H42" s="1191"/>
      <c r="I42" s="358" t="s">
        <v>490</v>
      </c>
      <c r="J42" s="359" t="s">
        <v>490</v>
      </c>
      <c r="K42" s="359" t="s">
        <v>490</v>
      </c>
      <c r="L42" s="359" t="s">
        <v>490</v>
      </c>
      <c r="M42" s="360" t="s">
        <v>490</v>
      </c>
    </row>
    <row r="43" spans="2:13" ht="27.75" customHeight="1" x14ac:dyDescent="0.15">
      <c r="B43" s="1186"/>
      <c r="C43" s="1187"/>
      <c r="D43" s="106"/>
      <c r="E43" s="1190" t="s">
        <v>33</v>
      </c>
      <c r="F43" s="1190"/>
      <c r="G43" s="1190"/>
      <c r="H43" s="1191"/>
      <c r="I43" s="358">
        <v>1310</v>
      </c>
      <c r="J43" s="359">
        <v>1022</v>
      </c>
      <c r="K43" s="359">
        <v>822</v>
      </c>
      <c r="L43" s="359">
        <v>671</v>
      </c>
      <c r="M43" s="360">
        <v>674</v>
      </c>
    </row>
    <row r="44" spans="2:13" ht="27.75" customHeight="1" x14ac:dyDescent="0.15">
      <c r="B44" s="1186"/>
      <c r="C44" s="1187"/>
      <c r="D44" s="106"/>
      <c r="E44" s="1190" t="s">
        <v>34</v>
      </c>
      <c r="F44" s="1190"/>
      <c r="G44" s="1190"/>
      <c r="H44" s="1191"/>
      <c r="I44" s="358">
        <v>33</v>
      </c>
      <c r="J44" s="359">
        <v>33</v>
      </c>
      <c r="K44" s="359">
        <v>35</v>
      </c>
      <c r="L44" s="359">
        <v>38</v>
      </c>
      <c r="M44" s="360">
        <v>35</v>
      </c>
    </row>
    <row r="45" spans="2:13" ht="27.75" customHeight="1" x14ac:dyDescent="0.15">
      <c r="B45" s="1186"/>
      <c r="C45" s="1187"/>
      <c r="D45" s="106"/>
      <c r="E45" s="1190" t="s">
        <v>35</v>
      </c>
      <c r="F45" s="1190"/>
      <c r="G45" s="1190"/>
      <c r="H45" s="1191"/>
      <c r="I45" s="358">
        <v>983</v>
      </c>
      <c r="J45" s="359">
        <v>888</v>
      </c>
      <c r="K45" s="359">
        <v>760</v>
      </c>
      <c r="L45" s="359">
        <v>694</v>
      </c>
      <c r="M45" s="360">
        <v>667</v>
      </c>
    </row>
    <row r="46" spans="2:13" ht="27.75" customHeight="1" x14ac:dyDescent="0.15">
      <c r="B46" s="1186"/>
      <c r="C46" s="1187"/>
      <c r="D46" s="107"/>
      <c r="E46" s="1190" t="s">
        <v>36</v>
      </c>
      <c r="F46" s="1190"/>
      <c r="G46" s="1190"/>
      <c r="H46" s="1191"/>
      <c r="I46" s="358">
        <v>69</v>
      </c>
      <c r="J46" s="359">
        <v>67</v>
      </c>
      <c r="K46" s="359">
        <v>64</v>
      </c>
      <c r="L46" s="359">
        <v>28</v>
      </c>
      <c r="M46" s="360">
        <v>28</v>
      </c>
    </row>
    <row r="47" spans="2:13" ht="27.75" customHeight="1" x14ac:dyDescent="0.15">
      <c r="B47" s="1186"/>
      <c r="C47" s="1187"/>
      <c r="D47" s="108"/>
      <c r="E47" s="1200" t="s">
        <v>37</v>
      </c>
      <c r="F47" s="1201"/>
      <c r="G47" s="1201"/>
      <c r="H47" s="1202"/>
      <c r="I47" s="358" t="s">
        <v>490</v>
      </c>
      <c r="J47" s="359" t="s">
        <v>490</v>
      </c>
      <c r="K47" s="359" t="s">
        <v>490</v>
      </c>
      <c r="L47" s="359" t="s">
        <v>490</v>
      </c>
      <c r="M47" s="360" t="s">
        <v>490</v>
      </c>
    </row>
    <row r="48" spans="2:13" ht="27.75" customHeight="1" x14ac:dyDescent="0.15">
      <c r="B48" s="1186"/>
      <c r="C48" s="1187"/>
      <c r="D48" s="106"/>
      <c r="E48" s="1190" t="s">
        <v>38</v>
      </c>
      <c r="F48" s="1190"/>
      <c r="G48" s="1190"/>
      <c r="H48" s="1191"/>
      <c r="I48" s="358" t="s">
        <v>490</v>
      </c>
      <c r="J48" s="359" t="s">
        <v>490</v>
      </c>
      <c r="K48" s="359" t="s">
        <v>490</v>
      </c>
      <c r="L48" s="359" t="s">
        <v>490</v>
      </c>
      <c r="M48" s="360" t="s">
        <v>490</v>
      </c>
    </row>
    <row r="49" spans="2:13" ht="27.75" customHeight="1" x14ac:dyDescent="0.15">
      <c r="B49" s="1188"/>
      <c r="C49" s="1189"/>
      <c r="D49" s="106"/>
      <c r="E49" s="1190" t="s">
        <v>39</v>
      </c>
      <c r="F49" s="1190"/>
      <c r="G49" s="1190"/>
      <c r="H49" s="1191"/>
      <c r="I49" s="358" t="s">
        <v>490</v>
      </c>
      <c r="J49" s="359" t="s">
        <v>490</v>
      </c>
      <c r="K49" s="359" t="s">
        <v>490</v>
      </c>
      <c r="L49" s="359" t="s">
        <v>490</v>
      </c>
      <c r="M49" s="360" t="s">
        <v>490</v>
      </c>
    </row>
    <row r="50" spans="2:13" ht="27.75" customHeight="1" x14ac:dyDescent="0.15">
      <c r="B50" s="1184" t="s">
        <v>40</v>
      </c>
      <c r="C50" s="1185"/>
      <c r="D50" s="109"/>
      <c r="E50" s="1190" t="s">
        <v>41</v>
      </c>
      <c r="F50" s="1190"/>
      <c r="G50" s="1190"/>
      <c r="H50" s="1191"/>
      <c r="I50" s="358">
        <v>1813</v>
      </c>
      <c r="J50" s="359">
        <v>1839</v>
      </c>
      <c r="K50" s="359">
        <v>1941</v>
      </c>
      <c r="L50" s="359">
        <v>1534</v>
      </c>
      <c r="M50" s="360">
        <v>1407</v>
      </c>
    </row>
    <row r="51" spans="2:13" ht="27.75" customHeight="1" x14ac:dyDescent="0.15">
      <c r="B51" s="1186"/>
      <c r="C51" s="1187"/>
      <c r="D51" s="106"/>
      <c r="E51" s="1190" t="s">
        <v>42</v>
      </c>
      <c r="F51" s="1190"/>
      <c r="G51" s="1190"/>
      <c r="H51" s="1191"/>
      <c r="I51" s="358">
        <v>57</v>
      </c>
      <c r="J51" s="359">
        <v>82</v>
      </c>
      <c r="K51" s="359">
        <v>82</v>
      </c>
      <c r="L51" s="359">
        <v>57</v>
      </c>
      <c r="M51" s="360">
        <v>57</v>
      </c>
    </row>
    <row r="52" spans="2:13" ht="27.75" customHeight="1" x14ac:dyDescent="0.15">
      <c r="B52" s="1188"/>
      <c r="C52" s="1189"/>
      <c r="D52" s="106"/>
      <c r="E52" s="1190" t="s">
        <v>43</v>
      </c>
      <c r="F52" s="1190"/>
      <c r="G52" s="1190"/>
      <c r="H52" s="1191"/>
      <c r="I52" s="358">
        <v>3061</v>
      </c>
      <c r="J52" s="359">
        <v>3051</v>
      </c>
      <c r="K52" s="359">
        <v>3367</v>
      </c>
      <c r="L52" s="359">
        <v>3699</v>
      </c>
      <c r="M52" s="360">
        <v>3577</v>
      </c>
    </row>
    <row r="53" spans="2:13" ht="27.75" customHeight="1" thickBot="1" x14ac:dyDescent="0.2">
      <c r="B53" s="1192" t="s">
        <v>19</v>
      </c>
      <c r="C53" s="1193"/>
      <c r="D53" s="110"/>
      <c r="E53" s="1194" t="s">
        <v>44</v>
      </c>
      <c r="F53" s="1194"/>
      <c r="G53" s="1194"/>
      <c r="H53" s="1195"/>
      <c r="I53" s="361">
        <v>505</v>
      </c>
      <c r="J53" s="362">
        <v>374</v>
      </c>
      <c r="K53" s="362">
        <v>284</v>
      </c>
      <c r="L53" s="362">
        <v>977</v>
      </c>
      <c r="M53" s="363">
        <v>1123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lpjBSvRzKAm0Kw22P2DGloIiUFsfWPrhB/VlCPFV++Cw9/8vSYfKZCqsgzp3PSx9p4X/EK6dP6JsoCLavG24XQ==" saltValue="FhGmXGl3rLPXe95gmZoJ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703</v>
      </c>
      <c r="G55" s="122">
        <v>723</v>
      </c>
      <c r="H55" s="123">
        <v>593</v>
      </c>
    </row>
    <row r="56" spans="2:8" ht="52.5" customHeight="1" x14ac:dyDescent="0.15">
      <c r="B56" s="124"/>
      <c r="C56" s="1213" t="s">
        <v>47</v>
      </c>
      <c r="D56" s="1213"/>
      <c r="E56" s="1214"/>
      <c r="F56" s="125">
        <v>215</v>
      </c>
      <c r="G56" s="125">
        <v>315</v>
      </c>
      <c r="H56" s="126">
        <v>315</v>
      </c>
    </row>
    <row r="57" spans="2:8" ht="53.25" customHeight="1" x14ac:dyDescent="0.15">
      <c r="B57" s="124"/>
      <c r="C57" s="1215" t="s">
        <v>48</v>
      </c>
      <c r="D57" s="1215"/>
      <c r="E57" s="1216"/>
      <c r="F57" s="127">
        <v>4291</v>
      </c>
      <c r="G57" s="127">
        <v>3842</v>
      </c>
      <c r="H57" s="128">
        <v>3826</v>
      </c>
    </row>
    <row r="58" spans="2:8" ht="45.75" customHeight="1" x14ac:dyDescent="0.15">
      <c r="B58" s="129"/>
      <c r="C58" s="1203" t="s">
        <v>560</v>
      </c>
      <c r="D58" s="1204"/>
      <c r="E58" s="1205"/>
      <c r="F58" s="130">
        <v>3208</v>
      </c>
      <c r="G58" s="130">
        <v>3209</v>
      </c>
      <c r="H58" s="131">
        <v>3189</v>
      </c>
    </row>
    <row r="59" spans="2:8" ht="45.75" customHeight="1" x14ac:dyDescent="0.15">
      <c r="B59" s="129"/>
      <c r="C59" s="1203" t="s">
        <v>561</v>
      </c>
      <c r="D59" s="1204"/>
      <c r="E59" s="1205"/>
      <c r="F59" s="130">
        <v>150</v>
      </c>
      <c r="G59" s="130">
        <v>150</v>
      </c>
      <c r="H59" s="131">
        <v>150</v>
      </c>
    </row>
    <row r="60" spans="2:8" ht="45.75" customHeight="1" x14ac:dyDescent="0.15">
      <c r="B60" s="129"/>
      <c r="C60" s="1203" t="s">
        <v>562</v>
      </c>
      <c r="D60" s="1204"/>
      <c r="E60" s="1205"/>
      <c r="F60" s="130">
        <v>100</v>
      </c>
      <c r="G60" s="130">
        <v>100</v>
      </c>
      <c r="H60" s="131">
        <v>100</v>
      </c>
    </row>
    <row r="61" spans="2:8" ht="45.75" customHeight="1" x14ac:dyDescent="0.15">
      <c r="B61" s="129"/>
      <c r="C61" s="1203" t="s">
        <v>563</v>
      </c>
      <c r="D61" s="1204"/>
      <c r="E61" s="1205"/>
      <c r="F61" s="130">
        <v>47</v>
      </c>
      <c r="G61" s="130">
        <v>97</v>
      </c>
      <c r="H61" s="131">
        <v>97</v>
      </c>
    </row>
    <row r="62" spans="2:8" ht="45.75" customHeight="1" thickBot="1" x14ac:dyDescent="0.2">
      <c r="B62" s="132"/>
      <c r="C62" s="1206" t="s">
        <v>564</v>
      </c>
      <c r="D62" s="1207"/>
      <c r="E62" s="1208"/>
      <c r="F62" s="133">
        <v>86</v>
      </c>
      <c r="G62" s="133">
        <v>89</v>
      </c>
      <c r="H62" s="134">
        <v>91</v>
      </c>
    </row>
    <row r="63" spans="2:8" ht="52.5" customHeight="1" thickBot="1" x14ac:dyDescent="0.2">
      <c r="B63" s="135"/>
      <c r="C63" s="1209" t="s">
        <v>49</v>
      </c>
      <c r="D63" s="1209"/>
      <c r="E63" s="1210"/>
      <c r="F63" s="136">
        <v>5210</v>
      </c>
      <c r="G63" s="136">
        <v>4880</v>
      </c>
      <c r="H63" s="137">
        <v>4734</v>
      </c>
    </row>
    <row r="64" spans="2:8" x14ac:dyDescent="0.15"/>
  </sheetData>
  <sheetProtection algorithmName="SHA-512" hashValue="3pBcUEiRL6DOBeC1q14fjLAQ0Vz4G4+b23d9clCUJw4LRuzyVBZvVTXZcD7ekEwsPusPDzw6RkAfWzyR4s7HDg==" saltValue="c2KjS47so+ECZu0+nBRIU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97748</v>
      </c>
      <c r="E3" s="156"/>
      <c r="F3" s="157">
        <v>145139</v>
      </c>
      <c r="G3" s="158"/>
      <c r="H3" s="159"/>
    </row>
    <row r="4" spans="1:8" x14ac:dyDescent="0.15">
      <c r="A4" s="160"/>
      <c r="B4" s="161"/>
      <c r="C4" s="162"/>
      <c r="D4" s="163">
        <v>16275</v>
      </c>
      <c r="E4" s="164"/>
      <c r="F4" s="165">
        <v>83762</v>
      </c>
      <c r="G4" s="166"/>
      <c r="H4" s="167"/>
    </row>
    <row r="5" spans="1:8" x14ac:dyDescent="0.15">
      <c r="A5" s="148" t="s">
        <v>523</v>
      </c>
      <c r="B5" s="153"/>
      <c r="C5" s="154"/>
      <c r="D5" s="155">
        <v>172705</v>
      </c>
      <c r="E5" s="156"/>
      <c r="F5" s="157">
        <v>125391</v>
      </c>
      <c r="G5" s="158"/>
      <c r="H5" s="159"/>
    </row>
    <row r="6" spans="1:8" x14ac:dyDescent="0.15">
      <c r="A6" s="160"/>
      <c r="B6" s="161"/>
      <c r="C6" s="162"/>
      <c r="D6" s="163">
        <v>107235</v>
      </c>
      <c r="E6" s="164"/>
      <c r="F6" s="165">
        <v>68516</v>
      </c>
      <c r="G6" s="166"/>
      <c r="H6" s="167"/>
    </row>
    <row r="7" spans="1:8" x14ac:dyDescent="0.15">
      <c r="A7" s="148" t="s">
        <v>524</v>
      </c>
      <c r="B7" s="153"/>
      <c r="C7" s="154"/>
      <c r="D7" s="155">
        <v>219608</v>
      </c>
      <c r="E7" s="156"/>
      <c r="F7" s="157">
        <v>138402</v>
      </c>
      <c r="G7" s="158"/>
      <c r="H7" s="159"/>
    </row>
    <row r="8" spans="1:8" x14ac:dyDescent="0.15">
      <c r="A8" s="160"/>
      <c r="B8" s="161"/>
      <c r="C8" s="162"/>
      <c r="D8" s="163">
        <v>164479</v>
      </c>
      <c r="E8" s="164"/>
      <c r="F8" s="165">
        <v>70652</v>
      </c>
      <c r="G8" s="166"/>
      <c r="H8" s="167"/>
    </row>
    <row r="9" spans="1:8" x14ac:dyDescent="0.15">
      <c r="A9" s="148" t="s">
        <v>525</v>
      </c>
      <c r="B9" s="153"/>
      <c r="C9" s="154"/>
      <c r="D9" s="155">
        <v>324558</v>
      </c>
      <c r="E9" s="156"/>
      <c r="F9" s="157">
        <v>146367</v>
      </c>
      <c r="G9" s="158"/>
      <c r="H9" s="159"/>
    </row>
    <row r="10" spans="1:8" x14ac:dyDescent="0.15">
      <c r="A10" s="160"/>
      <c r="B10" s="161"/>
      <c r="C10" s="162"/>
      <c r="D10" s="163">
        <v>286492</v>
      </c>
      <c r="E10" s="164"/>
      <c r="F10" s="165">
        <v>79441</v>
      </c>
      <c r="G10" s="166"/>
      <c r="H10" s="167"/>
    </row>
    <row r="11" spans="1:8" x14ac:dyDescent="0.15">
      <c r="A11" s="148" t="s">
        <v>526</v>
      </c>
      <c r="B11" s="153"/>
      <c r="C11" s="154"/>
      <c r="D11" s="155">
        <v>58978</v>
      </c>
      <c r="E11" s="156"/>
      <c r="F11" s="157">
        <v>165181</v>
      </c>
      <c r="G11" s="158"/>
      <c r="H11" s="159"/>
    </row>
    <row r="12" spans="1:8" x14ac:dyDescent="0.15">
      <c r="A12" s="160"/>
      <c r="B12" s="161"/>
      <c r="C12" s="168"/>
      <c r="D12" s="163">
        <v>36738</v>
      </c>
      <c r="E12" s="164"/>
      <c r="F12" s="165">
        <v>82246</v>
      </c>
      <c r="G12" s="166"/>
      <c r="H12" s="167"/>
    </row>
    <row r="13" spans="1:8" x14ac:dyDescent="0.15">
      <c r="A13" s="148"/>
      <c r="B13" s="153"/>
      <c r="C13" s="169"/>
      <c r="D13" s="170">
        <v>174719</v>
      </c>
      <c r="E13" s="171"/>
      <c r="F13" s="172">
        <v>144096</v>
      </c>
      <c r="G13" s="173"/>
      <c r="H13" s="159"/>
    </row>
    <row r="14" spans="1:8" x14ac:dyDescent="0.15">
      <c r="A14" s="160"/>
      <c r="B14" s="161"/>
      <c r="C14" s="162"/>
      <c r="D14" s="163">
        <v>122244</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17.48</v>
      </c>
      <c r="C19" s="174">
        <f>ROUND(VALUE(SUBSTITUTE(実質収支比率等に係る経年分析!G$48,"▲","-")),2)</f>
        <v>13.08</v>
      </c>
      <c r="D19" s="174">
        <f>ROUND(VALUE(SUBSTITUTE(実質収支比率等に係る経年分析!H$48,"▲","-")),2)</f>
        <v>17</v>
      </c>
      <c r="E19" s="174">
        <f>ROUND(VALUE(SUBSTITUTE(実質収支比率等に係る経年分析!I$48,"▲","-")),2)</f>
        <v>16.04</v>
      </c>
      <c r="F19" s="174">
        <f>ROUND(VALUE(SUBSTITUTE(実質収支比率等に係る経年分析!J$48,"▲","-")),2)</f>
        <v>17.010000000000002</v>
      </c>
    </row>
    <row r="20" spans="1:11" x14ac:dyDescent="0.15">
      <c r="A20" s="174" t="s">
        <v>53</v>
      </c>
      <c r="B20" s="174">
        <f>ROUND(VALUE(SUBSTITUTE(実質収支比率等に係る経年分析!F$47,"▲","-")),2)</f>
        <v>19.97</v>
      </c>
      <c r="C20" s="174">
        <f>ROUND(VALUE(SUBSTITUTE(実質収支比率等に係る経年分析!G$47,"▲","-")),2)</f>
        <v>30.44</v>
      </c>
      <c r="D20" s="174">
        <f>ROUND(VALUE(SUBSTITUTE(実質収支比率等に係る経年分析!H$47,"▲","-")),2)</f>
        <v>30.04</v>
      </c>
      <c r="E20" s="174">
        <f>ROUND(VALUE(SUBSTITUTE(実質収支比率等に係る経年分析!I$47,"▲","-")),2)</f>
        <v>31.42</v>
      </c>
      <c r="F20" s="174">
        <f>ROUND(VALUE(SUBSTITUTE(実質収支比率等に係る経年分析!J$47,"▲","-")),2)</f>
        <v>25.35</v>
      </c>
    </row>
    <row r="21" spans="1:11" x14ac:dyDescent="0.15">
      <c r="A21" s="174" t="s">
        <v>54</v>
      </c>
      <c r="B21" s="174">
        <f>IF(ISNUMBER(VALUE(SUBSTITUTE(実質収支比率等に係る経年分析!F$49,"▲","-"))),ROUND(VALUE(SUBSTITUTE(実質収支比率等に係る経年分析!F$49,"▲","-")),2),NA())</f>
        <v>1.34</v>
      </c>
      <c r="C21" s="174">
        <f>IF(ISNUMBER(VALUE(SUBSTITUTE(実質収支比率等に係る経年分析!G$49,"▲","-"))),ROUND(VALUE(SUBSTITUTE(実質収支比率等に係る経年分析!G$49,"▲","-")),2),NA())</f>
        <v>8.32</v>
      </c>
      <c r="D21" s="174">
        <f>IF(ISNUMBER(VALUE(SUBSTITUTE(実質収支比率等に係る経年分析!H$49,"▲","-"))),ROUND(VALUE(SUBSTITUTE(実質収支比率等に係る経年分析!H$49,"▲","-")),2),NA())</f>
        <v>7.15</v>
      </c>
      <c r="E21" s="174">
        <f>IF(ISNUMBER(VALUE(SUBSTITUTE(実質収支比率等に係る経年分析!I$49,"▲","-"))),ROUND(VALUE(SUBSTITUTE(実質収支比率等に係る経年分析!I$49,"▲","-")),2),NA())</f>
        <v>-0.37</v>
      </c>
      <c r="F21" s="174">
        <f>IF(ISNUMBER(VALUE(SUBSTITUTE(実質収支比率等に係る経年分析!J$49,"▲","-"))),ROUND(VALUE(SUBSTITUTE(実質収支比率等に係る経年分析!J$49,"▲","-")),2),NA())</f>
        <v>-4.32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高松塚壁画館受託事業特別会計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整備基金特別会計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0.14000000000000001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0.14000000000000001</v>
      </c>
    </row>
    <row r="32" spans="1:11" x14ac:dyDescent="0.15">
      <c r="A32" s="175" t="str">
        <f>IF(連結実質赤字比率に係る赤字・黒字の構成分析!C$38="",NA(),連結実質赤字比率に係る赤字・黒字の構成分析!C$38)</f>
        <v>国民健康保険事業会計（事業勘定）</v>
      </c>
      <c r="B32" s="175">
        <f>IF(ROUND(VALUE(SUBSTITUTE(連結実質赤字比率に係る赤字・黒字の構成分析!F$38,"▲", "-")), 2) &lt; 0, ABS(ROUND(VALUE(SUBSTITUTE(連結実質赤字比率に係る赤字・黒字の構成分析!F$38,"▲", "-")), 2)), NA())</f>
        <v>1.02</v>
      </c>
      <c r="C32" s="175" t="e">
        <f>IF(ROUND(VALUE(SUBSTITUTE(連結実質赤字比率に係る赤字・黒字の構成分析!F$38,"▲", "-")), 2) &gt;= 0, ABS(ROUND(VALUE(SUBSTITUTE(連結実質赤字比率に係る赤字・黒字の構成分析!F$38,"▲", "-")), 2)), NA())</f>
        <v>#N/A</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0.55000000000000004</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1.62</v>
      </c>
    </row>
    <row r="34" spans="1:16" x14ac:dyDescent="0.15">
      <c r="A34" s="175" t="str">
        <f>IF(連結実質赤字比率に係る赤字・黒字の構成分析!C$36="",NA(),連結実質赤字比率に係る赤字・黒字の構成分析!C$36)</f>
        <v>介護保険事業会計（保険事業勘定）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16.600000000000001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12.22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17.39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12.93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16.87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310</v>
      </c>
      <c r="E42" s="176"/>
      <c r="F42" s="176"/>
      <c r="G42" s="176">
        <f>'実質公債費比率（分子）の構造'!L$52</f>
        <v>294</v>
      </c>
      <c r="H42" s="176"/>
      <c r="I42" s="176"/>
      <c r="J42" s="176">
        <f>'実質公債費比率（分子）の構造'!M$52</f>
        <v>286</v>
      </c>
      <c r="K42" s="176"/>
      <c r="L42" s="176"/>
      <c r="M42" s="176">
        <f>'実質公債費比率（分子）の構造'!N$52</f>
        <v>290</v>
      </c>
      <c r="N42" s="176"/>
      <c r="O42" s="176"/>
      <c r="P42" s="176">
        <f>'実質公債費比率（分子）の構造'!O$52</f>
        <v>298</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8</v>
      </c>
      <c r="C45" s="176"/>
      <c r="D45" s="176"/>
      <c r="E45" s="176">
        <f>'実質公債費比率（分子）の構造'!L$49</f>
        <v>8</v>
      </c>
      <c r="F45" s="176"/>
      <c r="G45" s="176"/>
      <c r="H45" s="176">
        <f>'実質公債費比率（分子）の構造'!M$49</f>
        <v>8</v>
      </c>
      <c r="I45" s="176"/>
      <c r="J45" s="176"/>
      <c r="K45" s="176">
        <f>'実質公債費比率（分子）の構造'!N$49</f>
        <v>9</v>
      </c>
      <c r="L45" s="176"/>
      <c r="M45" s="176"/>
      <c r="N45" s="176">
        <f>'実質公債費比率（分子）の構造'!O$49</f>
        <v>9</v>
      </c>
      <c r="O45" s="176"/>
      <c r="P45" s="176"/>
    </row>
    <row r="46" spans="1:16" x14ac:dyDescent="0.15">
      <c r="A46" s="176" t="s">
        <v>64</v>
      </c>
      <c r="B46" s="176">
        <f>'実質公債費比率（分子）の構造'!K$48</f>
        <v>132</v>
      </c>
      <c r="C46" s="176"/>
      <c r="D46" s="176"/>
      <c r="E46" s="176">
        <f>'実質公債費比率（分子）の構造'!L$48</f>
        <v>107</v>
      </c>
      <c r="F46" s="176"/>
      <c r="G46" s="176"/>
      <c r="H46" s="176">
        <f>'実質公債費比率（分子）の構造'!M$48</f>
        <v>108</v>
      </c>
      <c r="I46" s="176"/>
      <c r="J46" s="176"/>
      <c r="K46" s="176">
        <f>'実質公債費比率（分子）の構造'!N$48</f>
        <v>98</v>
      </c>
      <c r="L46" s="176"/>
      <c r="M46" s="176"/>
      <c r="N46" s="176">
        <f>'実質公債費比率（分子）の構造'!O$48</f>
        <v>103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251</v>
      </c>
      <c r="C49" s="176"/>
      <c r="D49" s="176"/>
      <c r="E49" s="176">
        <f>'実質公債費比率（分子）の構造'!L$45</f>
        <v>242</v>
      </c>
      <c r="F49" s="176"/>
      <c r="G49" s="176"/>
      <c r="H49" s="176">
        <f>'実質公債費比率（分子）の構造'!M$45</f>
        <v>256</v>
      </c>
      <c r="I49" s="176"/>
      <c r="J49" s="176"/>
      <c r="K49" s="176">
        <f>'実質公債費比率（分子）の構造'!N$45</f>
        <v>289</v>
      </c>
      <c r="L49" s="176"/>
      <c r="M49" s="176"/>
      <c r="N49" s="176">
        <f>'実質公債費比率（分子）の構造'!O$45</f>
        <v>325</v>
      </c>
      <c r="O49" s="176"/>
      <c r="P49" s="176"/>
    </row>
    <row r="50" spans="1:16" x14ac:dyDescent="0.15">
      <c r="A50" s="176" t="s">
        <v>67</v>
      </c>
      <c r="B50" s="176" t="e">
        <f>NA()</f>
        <v>#N/A</v>
      </c>
      <c r="C50" s="176">
        <f>IF(ISNUMBER('実質公債費比率（分子）の構造'!K$53),'実質公債費比率（分子）の構造'!K$53,NA())</f>
        <v>81</v>
      </c>
      <c r="D50" s="176" t="e">
        <f>NA()</f>
        <v>#N/A</v>
      </c>
      <c r="E50" s="176" t="e">
        <f>NA()</f>
        <v>#N/A</v>
      </c>
      <c r="F50" s="176">
        <f>IF(ISNUMBER('実質公債費比率（分子）の構造'!L$53),'実質公債費比率（分子）の構造'!L$53,NA())</f>
        <v>63</v>
      </c>
      <c r="G50" s="176" t="e">
        <f>NA()</f>
        <v>#N/A</v>
      </c>
      <c r="H50" s="176" t="e">
        <f>NA()</f>
        <v>#N/A</v>
      </c>
      <c r="I50" s="176">
        <f>IF(ISNUMBER('実質公債費比率（分子）の構造'!M$53),'実質公債費比率（分子）の構造'!M$53,NA())</f>
        <v>86</v>
      </c>
      <c r="J50" s="176" t="e">
        <f>NA()</f>
        <v>#N/A</v>
      </c>
      <c r="K50" s="176" t="e">
        <f>NA()</f>
        <v>#N/A</v>
      </c>
      <c r="L50" s="176">
        <f>IF(ISNUMBER('実質公債費比率（分子）の構造'!N$53),'実質公債費比率（分子）の構造'!N$53,NA())</f>
        <v>106</v>
      </c>
      <c r="M50" s="176" t="e">
        <f>NA()</f>
        <v>#N/A</v>
      </c>
      <c r="N50" s="176" t="e">
        <f>NA()</f>
        <v>#N/A</v>
      </c>
      <c r="O50" s="176">
        <f>IF(ISNUMBER('実質公債費比率（分子）の構造'!O$53),'実質公債費比率（分子）の構造'!O$53,NA())</f>
        <v>139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3061</v>
      </c>
      <c r="E56" s="175"/>
      <c r="F56" s="175"/>
      <c r="G56" s="175">
        <f>'将来負担比率（分子）の構造'!J$52</f>
        <v>3051</v>
      </c>
      <c r="H56" s="175"/>
      <c r="I56" s="175"/>
      <c r="J56" s="175">
        <f>'将来負担比率（分子）の構造'!K$52</f>
        <v>3367</v>
      </c>
      <c r="K56" s="175"/>
      <c r="L56" s="175"/>
      <c r="M56" s="175">
        <f>'将来負担比率（分子）の構造'!L$52</f>
        <v>3699</v>
      </c>
      <c r="N56" s="175"/>
      <c r="O56" s="175"/>
      <c r="P56" s="175">
        <f>'将来負担比率（分子）の構造'!M$52</f>
        <v>3577</v>
      </c>
    </row>
    <row r="57" spans="1:16" x14ac:dyDescent="0.15">
      <c r="A57" s="175" t="s">
        <v>42</v>
      </c>
      <c r="B57" s="175"/>
      <c r="C57" s="175"/>
      <c r="D57" s="175">
        <f>'将来負担比率（分子）の構造'!I$51</f>
        <v>57</v>
      </c>
      <c r="E57" s="175"/>
      <c r="F57" s="175"/>
      <c r="G57" s="175">
        <f>'将来負担比率（分子）の構造'!J$51</f>
        <v>82</v>
      </c>
      <c r="H57" s="175"/>
      <c r="I57" s="175"/>
      <c r="J57" s="175">
        <f>'将来負担比率（分子）の構造'!K$51</f>
        <v>82</v>
      </c>
      <c r="K57" s="175"/>
      <c r="L57" s="175"/>
      <c r="M57" s="175">
        <f>'将来負担比率（分子）の構造'!L$51</f>
        <v>57</v>
      </c>
      <c r="N57" s="175"/>
      <c r="O57" s="175"/>
      <c r="P57" s="175">
        <f>'将来負担比率（分子）の構造'!M$51</f>
        <v>57</v>
      </c>
    </row>
    <row r="58" spans="1:16" x14ac:dyDescent="0.15">
      <c r="A58" s="175" t="s">
        <v>41</v>
      </c>
      <c r="B58" s="175"/>
      <c r="C58" s="175"/>
      <c r="D58" s="175">
        <f>'将来負担比率（分子）の構造'!I$50</f>
        <v>1813</v>
      </c>
      <c r="E58" s="175"/>
      <c r="F58" s="175"/>
      <c r="G58" s="175">
        <f>'将来負担比率（分子）の構造'!J$50</f>
        <v>1839</v>
      </c>
      <c r="H58" s="175"/>
      <c r="I58" s="175"/>
      <c r="J58" s="175">
        <f>'将来負担比率（分子）の構造'!K$50</f>
        <v>1941</v>
      </c>
      <c r="K58" s="175"/>
      <c r="L58" s="175"/>
      <c r="M58" s="175">
        <f>'将来負担比率（分子）の構造'!L$50</f>
        <v>1534</v>
      </c>
      <c r="N58" s="175"/>
      <c r="O58" s="175"/>
      <c r="P58" s="175">
        <f>'将来負担比率（分子）の構造'!M$50</f>
        <v>1407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69</v>
      </c>
      <c r="C61" s="175"/>
      <c r="D61" s="175"/>
      <c r="E61" s="175">
        <f>'将来負担比率（分子）の構造'!J$46</f>
        <v>67</v>
      </c>
      <c r="F61" s="175"/>
      <c r="G61" s="175"/>
      <c r="H61" s="175">
        <f>'将来負担比率（分子）の構造'!K$46</f>
        <v>64</v>
      </c>
      <c r="I61" s="175"/>
      <c r="J61" s="175"/>
      <c r="K61" s="175">
        <f>'将来負担比率（分子）の構造'!L$46</f>
        <v>28</v>
      </c>
      <c r="L61" s="175"/>
      <c r="M61" s="175"/>
      <c r="N61" s="175">
        <f>'将来負担比率（分子）の構造'!M$46</f>
        <v>28</v>
      </c>
      <c r="O61" s="175"/>
      <c r="P61" s="175"/>
    </row>
    <row r="62" spans="1:16" x14ac:dyDescent="0.15">
      <c r="A62" s="175" t="s">
        <v>35</v>
      </c>
      <c r="B62" s="175">
        <f>'将来負担比率（分子）の構造'!I$45</f>
        <v>983</v>
      </c>
      <c r="C62" s="175"/>
      <c r="D62" s="175"/>
      <c r="E62" s="175">
        <f>'将来負担比率（分子）の構造'!J$45</f>
        <v>888</v>
      </c>
      <c r="F62" s="175"/>
      <c r="G62" s="175"/>
      <c r="H62" s="175">
        <f>'将来負担比率（分子）の構造'!K$45</f>
        <v>760</v>
      </c>
      <c r="I62" s="175"/>
      <c r="J62" s="175"/>
      <c r="K62" s="175">
        <f>'将来負担比率（分子）の構造'!L$45</f>
        <v>694</v>
      </c>
      <c r="L62" s="175"/>
      <c r="M62" s="175"/>
      <c r="N62" s="175">
        <f>'将来負担比率（分子）の構造'!M$45</f>
        <v>667</v>
      </c>
      <c r="O62" s="175"/>
      <c r="P62" s="175"/>
    </row>
    <row r="63" spans="1:16" x14ac:dyDescent="0.15">
      <c r="A63" s="175" t="s">
        <v>34</v>
      </c>
      <c r="B63" s="175">
        <f>'将来負担比率（分子）の構造'!I$44</f>
        <v>33</v>
      </c>
      <c r="C63" s="175"/>
      <c r="D63" s="175"/>
      <c r="E63" s="175">
        <f>'将来負担比率（分子）の構造'!J$44</f>
        <v>33</v>
      </c>
      <c r="F63" s="175"/>
      <c r="G63" s="175"/>
      <c r="H63" s="175">
        <f>'将来負担比率（分子）の構造'!K$44</f>
        <v>35</v>
      </c>
      <c r="I63" s="175"/>
      <c r="J63" s="175"/>
      <c r="K63" s="175">
        <f>'将来負担比率（分子）の構造'!L$44</f>
        <v>38</v>
      </c>
      <c r="L63" s="175"/>
      <c r="M63" s="175"/>
      <c r="N63" s="175">
        <f>'将来負担比率（分子）の構造'!M$44</f>
        <v>35</v>
      </c>
      <c r="O63" s="175"/>
      <c r="P63" s="175"/>
    </row>
    <row r="64" spans="1:16" x14ac:dyDescent="0.15">
      <c r="A64" s="175" t="s">
        <v>33</v>
      </c>
      <c r="B64" s="175">
        <f>'将来負担比率（分子）の構造'!I$43</f>
        <v>1310</v>
      </c>
      <c r="C64" s="175"/>
      <c r="D64" s="175"/>
      <c r="E64" s="175">
        <f>'将来負担比率（分子）の構造'!J$43</f>
        <v>1022</v>
      </c>
      <c r="F64" s="175"/>
      <c r="G64" s="175"/>
      <c r="H64" s="175">
        <f>'将来負担比率（分子）の構造'!K$43</f>
        <v>822</v>
      </c>
      <c r="I64" s="175"/>
      <c r="J64" s="175"/>
      <c r="K64" s="175">
        <f>'将来負担比率（分子）の構造'!L$43</f>
        <v>671</v>
      </c>
      <c r="L64" s="175"/>
      <c r="M64" s="175"/>
      <c r="N64" s="175">
        <f>'将来負担比率（分子）の構造'!M$43</f>
        <v>674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3041</v>
      </c>
      <c r="C66" s="175"/>
      <c r="D66" s="175"/>
      <c r="E66" s="175">
        <f>'将来負担比率（分子）の構造'!J$41</f>
        <v>3335</v>
      </c>
      <c r="F66" s="175"/>
      <c r="G66" s="175"/>
      <c r="H66" s="175">
        <f>'将来負担比率（分子）の構造'!K$41</f>
        <v>3993</v>
      </c>
      <c r="I66" s="175"/>
      <c r="J66" s="175"/>
      <c r="K66" s="175">
        <f>'将来負担比率（分子）の構造'!L$41</f>
        <v>4836</v>
      </c>
      <c r="L66" s="175"/>
      <c r="M66" s="175"/>
      <c r="N66" s="175">
        <f>'将来負担比率（分子）の構造'!M$41</f>
        <v>4760</v>
      </c>
      <c r="O66" s="175"/>
      <c r="P66" s="175"/>
    </row>
    <row r="67" spans="1:16" x14ac:dyDescent="0.15">
      <c r="A67" s="175" t="s">
        <v>71</v>
      </c>
      <c r="B67" s="175" t="e">
        <f>NA()</f>
        <v>#N/A</v>
      </c>
      <c r="C67" s="175">
        <f>IF(ISNUMBER('将来負担比率（分子）の構造'!I$53), IF('将来負担比率（分子）の構造'!I$53 &lt; 0, 0, '将来負担比率（分子）の構造'!I$53), NA())</f>
        <v>505</v>
      </c>
      <c r="D67" s="175" t="e">
        <f>NA()</f>
        <v>#N/A</v>
      </c>
      <c r="E67" s="175" t="e">
        <f>NA()</f>
        <v>#N/A</v>
      </c>
      <c r="F67" s="175">
        <f>IF(ISNUMBER('将来負担比率（分子）の構造'!J$53), IF('将来負担比率（分子）の構造'!J$53 &lt; 0, 0, '将来負担比率（分子）の構造'!J$53), NA())</f>
        <v>374</v>
      </c>
      <c r="G67" s="175" t="e">
        <f>NA()</f>
        <v>#N/A</v>
      </c>
      <c r="H67" s="175" t="e">
        <f>NA()</f>
        <v>#N/A</v>
      </c>
      <c r="I67" s="175">
        <f>IF(ISNUMBER('将来負担比率（分子）の構造'!K$53), IF('将来負担比率（分子）の構造'!K$53 &lt; 0, 0, '将来負担比率（分子）の構造'!K$53), NA())</f>
        <v>284</v>
      </c>
      <c r="J67" s="175" t="e">
        <f>NA()</f>
        <v>#N/A</v>
      </c>
      <c r="K67" s="175" t="e">
        <f>NA()</f>
        <v>#N/A</v>
      </c>
      <c r="L67" s="175">
        <f>IF(ISNUMBER('将来負担比率（分子）の構造'!L$53), IF('将来負担比率（分子）の構造'!L$53 &lt; 0, 0, '将来負担比率（分子）の構造'!L$53), NA())</f>
        <v>977</v>
      </c>
      <c r="M67" s="175" t="e">
        <f>NA()</f>
        <v>#N/A</v>
      </c>
      <c r="N67" s="175" t="e">
        <f>NA()</f>
        <v>#N/A</v>
      </c>
      <c r="O67" s="175">
        <f>IF(ISNUMBER('将来負担比率（分子）の構造'!M$53), IF('将来負担比率（分子）の構造'!M$53 &lt; 0, 0, '将来負担比率（分子）の構造'!M$53), NA())</f>
        <v>1123</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703</v>
      </c>
      <c r="C72" s="179">
        <f>基金残高に係る経年分析!G55</f>
        <v>723</v>
      </c>
      <c r="D72" s="179">
        <f>基金残高に係る経年分析!H55</f>
        <v>593</v>
      </c>
    </row>
    <row r="73" spans="1:16" x14ac:dyDescent="0.15">
      <c r="A73" s="178" t="s">
        <v>74</v>
      </c>
      <c r="B73" s="179">
        <f>基金残高に係る経年分析!F56</f>
        <v>215</v>
      </c>
      <c r="C73" s="179">
        <f>基金残高に係る経年分析!G56</f>
        <v>315</v>
      </c>
      <c r="D73" s="179">
        <f>基金残高に係る経年分析!H56</f>
        <v>315</v>
      </c>
    </row>
    <row r="74" spans="1:16" x14ac:dyDescent="0.15">
      <c r="A74" s="178" t="s">
        <v>75</v>
      </c>
      <c r="B74" s="179">
        <f>基金残高に係る経年分析!F57</f>
        <v>4291</v>
      </c>
      <c r="C74" s="179">
        <f>基金残高に係る経年分析!G57</f>
        <v>3842</v>
      </c>
      <c r="D74" s="179">
        <f>基金残高に係る経年分析!H57</f>
        <v>3826</v>
      </c>
    </row>
  </sheetData>
  <sheetProtection algorithmName="SHA-512" hashValue="r5xrkGMa/FUFAWJRCaZlLp1lKV5hZsheEqtNMuqUWYHdte0Ccl7ZmB0kaTa+0vYF+H6osT3AOl0fOswA8bAWjQ==" saltValue="9JxCNhLZYo8cPQw1WSmG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438767</v>
      </c>
      <c r="S5" s="674"/>
      <c r="T5" s="674"/>
      <c r="U5" s="674"/>
      <c r="V5" s="674"/>
      <c r="W5" s="674"/>
      <c r="X5" s="674"/>
      <c r="Y5" s="702"/>
      <c r="Z5" s="715">
        <v>9.5</v>
      </c>
      <c r="AA5" s="715"/>
      <c r="AB5" s="715"/>
      <c r="AC5" s="715"/>
      <c r="AD5" s="716">
        <v>438767</v>
      </c>
      <c r="AE5" s="716"/>
      <c r="AF5" s="716"/>
      <c r="AG5" s="716"/>
      <c r="AH5" s="716"/>
      <c r="AI5" s="716"/>
      <c r="AJ5" s="716"/>
      <c r="AK5" s="716"/>
      <c r="AL5" s="703">
        <v>18.600000000000001</v>
      </c>
      <c r="AM5" s="686"/>
      <c r="AN5" s="686"/>
      <c r="AO5" s="704"/>
      <c r="AP5" s="676" t="s">
        <v>215</v>
      </c>
      <c r="AQ5" s="677"/>
      <c r="AR5" s="677"/>
      <c r="AS5" s="677"/>
      <c r="AT5" s="677"/>
      <c r="AU5" s="677"/>
      <c r="AV5" s="677"/>
      <c r="AW5" s="677"/>
      <c r="AX5" s="677"/>
      <c r="AY5" s="677"/>
      <c r="AZ5" s="677"/>
      <c r="BA5" s="677"/>
      <c r="BB5" s="677"/>
      <c r="BC5" s="677"/>
      <c r="BD5" s="677"/>
      <c r="BE5" s="677"/>
      <c r="BF5" s="678"/>
      <c r="BG5" s="627">
        <v>438767</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24" t="s">
        <v>219</v>
      </c>
      <c r="C6" s="625"/>
      <c r="D6" s="625"/>
      <c r="E6" s="625"/>
      <c r="F6" s="625"/>
      <c r="G6" s="625"/>
      <c r="H6" s="625"/>
      <c r="I6" s="625"/>
      <c r="J6" s="625"/>
      <c r="K6" s="625"/>
      <c r="L6" s="625"/>
      <c r="M6" s="625"/>
      <c r="N6" s="625"/>
      <c r="O6" s="625"/>
      <c r="P6" s="625"/>
      <c r="Q6" s="626"/>
      <c r="R6" s="627">
        <v>34489</v>
      </c>
      <c r="S6" s="628"/>
      <c r="T6" s="628"/>
      <c r="U6" s="628"/>
      <c r="V6" s="628"/>
      <c r="W6" s="628"/>
      <c r="X6" s="628"/>
      <c r="Y6" s="629"/>
      <c r="Z6" s="663">
        <v>0.7</v>
      </c>
      <c r="AA6" s="663"/>
      <c r="AB6" s="663"/>
      <c r="AC6" s="663"/>
      <c r="AD6" s="664">
        <v>34489</v>
      </c>
      <c r="AE6" s="664"/>
      <c r="AF6" s="664"/>
      <c r="AG6" s="664"/>
      <c r="AH6" s="664"/>
      <c r="AI6" s="664"/>
      <c r="AJ6" s="664"/>
      <c r="AK6" s="664"/>
      <c r="AL6" s="630">
        <v>1.5</v>
      </c>
      <c r="AM6" s="631"/>
      <c r="AN6" s="631"/>
      <c r="AO6" s="665"/>
      <c r="AP6" s="624" t="s">
        <v>220</v>
      </c>
      <c r="AQ6" s="625"/>
      <c r="AR6" s="625"/>
      <c r="AS6" s="625"/>
      <c r="AT6" s="625"/>
      <c r="AU6" s="625"/>
      <c r="AV6" s="625"/>
      <c r="AW6" s="625"/>
      <c r="AX6" s="625"/>
      <c r="AY6" s="625"/>
      <c r="AZ6" s="625"/>
      <c r="BA6" s="625"/>
      <c r="BB6" s="625"/>
      <c r="BC6" s="625"/>
      <c r="BD6" s="625"/>
      <c r="BE6" s="625"/>
      <c r="BF6" s="626"/>
      <c r="BG6" s="627">
        <v>438767</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221</v>
      </c>
      <c r="CE6" s="677"/>
      <c r="CF6" s="677"/>
      <c r="CG6" s="677"/>
      <c r="CH6" s="677"/>
      <c r="CI6" s="677"/>
      <c r="CJ6" s="677"/>
      <c r="CK6" s="677"/>
      <c r="CL6" s="677"/>
      <c r="CM6" s="677"/>
      <c r="CN6" s="677"/>
      <c r="CO6" s="677"/>
      <c r="CP6" s="677"/>
      <c r="CQ6" s="678"/>
      <c r="CR6" s="627">
        <v>61201</v>
      </c>
      <c r="CS6" s="628"/>
      <c r="CT6" s="628"/>
      <c r="CU6" s="628"/>
      <c r="CV6" s="628"/>
      <c r="CW6" s="628"/>
      <c r="CX6" s="628"/>
      <c r="CY6" s="629"/>
      <c r="CZ6" s="703">
        <v>1.5</v>
      </c>
      <c r="DA6" s="686"/>
      <c r="DB6" s="686"/>
      <c r="DC6" s="705"/>
      <c r="DD6" s="633" t="s">
        <v>122</v>
      </c>
      <c r="DE6" s="628"/>
      <c r="DF6" s="628"/>
      <c r="DG6" s="628"/>
      <c r="DH6" s="628"/>
      <c r="DI6" s="628"/>
      <c r="DJ6" s="628"/>
      <c r="DK6" s="628"/>
      <c r="DL6" s="628"/>
      <c r="DM6" s="628"/>
      <c r="DN6" s="628"/>
      <c r="DO6" s="628"/>
      <c r="DP6" s="629"/>
      <c r="DQ6" s="633">
        <v>61201</v>
      </c>
      <c r="DR6" s="628"/>
      <c r="DS6" s="628"/>
      <c r="DT6" s="628"/>
      <c r="DU6" s="628"/>
      <c r="DV6" s="628"/>
      <c r="DW6" s="628"/>
      <c r="DX6" s="628"/>
      <c r="DY6" s="628"/>
      <c r="DZ6" s="628"/>
      <c r="EA6" s="628"/>
      <c r="EB6" s="628"/>
      <c r="EC6" s="662"/>
    </row>
    <row r="7" spans="2:143" ht="11.25" customHeight="1" x14ac:dyDescent="0.15">
      <c r="B7" s="624" t="s">
        <v>222</v>
      </c>
      <c r="C7" s="625"/>
      <c r="D7" s="625"/>
      <c r="E7" s="625"/>
      <c r="F7" s="625"/>
      <c r="G7" s="625"/>
      <c r="H7" s="625"/>
      <c r="I7" s="625"/>
      <c r="J7" s="625"/>
      <c r="K7" s="625"/>
      <c r="L7" s="625"/>
      <c r="M7" s="625"/>
      <c r="N7" s="625"/>
      <c r="O7" s="625"/>
      <c r="P7" s="625"/>
      <c r="Q7" s="626"/>
      <c r="R7" s="627">
        <v>260</v>
      </c>
      <c r="S7" s="628"/>
      <c r="T7" s="628"/>
      <c r="U7" s="628"/>
      <c r="V7" s="628"/>
      <c r="W7" s="628"/>
      <c r="X7" s="628"/>
      <c r="Y7" s="629"/>
      <c r="Z7" s="663">
        <v>0</v>
      </c>
      <c r="AA7" s="663"/>
      <c r="AB7" s="663"/>
      <c r="AC7" s="663"/>
      <c r="AD7" s="664">
        <v>260</v>
      </c>
      <c r="AE7" s="664"/>
      <c r="AF7" s="664"/>
      <c r="AG7" s="664"/>
      <c r="AH7" s="664"/>
      <c r="AI7" s="664"/>
      <c r="AJ7" s="664"/>
      <c r="AK7" s="664"/>
      <c r="AL7" s="630">
        <v>0</v>
      </c>
      <c r="AM7" s="631"/>
      <c r="AN7" s="631"/>
      <c r="AO7" s="665"/>
      <c r="AP7" s="624" t="s">
        <v>223</v>
      </c>
      <c r="AQ7" s="625"/>
      <c r="AR7" s="625"/>
      <c r="AS7" s="625"/>
      <c r="AT7" s="625"/>
      <c r="AU7" s="625"/>
      <c r="AV7" s="625"/>
      <c r="AW7" s="625"/>
      <c r="AX7" s="625"/>
      <c r="AY7" s="625"/>
      <c r="AZ7" s="625"/>
      <c r="BA7" s="625"/>
      <c r="BB7" s="625"/>
      <c r="BC7" s="625"/>
      <c r="BD7" s="625"/>
      <c r="BE7" s="625"/>
      <c r="BF7" s="626"/>
      <c r="BG7" s="627">
        <v>245792</v>
      </c>
      <c r="BH7" s="628"/>
      <c r="BI7" s="628"/>
      <c r="BJ7" s="628"/>
      <c r="BK7" s="628"/>
      <c r="BL7" s="628"/>
      <c r="BM7" s="628"/>
      <c r="BN7" s="629"/>
      <c r="BO7" s="663">
        <v>56</v>
      </c>
      <c r="BP7" s="663"/>
      <c r="BQ7" s="663"/>
      <c r="BR7" s="663"/>
      <c r="BS7" s="664" t="s">
        <v>122</v>
      </c>
      <c r="BT7" s="664"/>
      <c r="BU7" s="664"/>
      <c r="BV7" s="664"/>
      <c r="BW7" s="664"/>
      <c r="BX7" s="664"/>
      <c r="BY7" s="664"/>
      <c r="BZ7" s="664"/>
      <c r="CA7" s="664"/>
      <c r="CB7" s="695"/>
      <c r="CD7" s="624" t="s">
        <v>224</v>
      </c>
      <c r="CE7" s="625"/>
      <c r="CF7" s="625"/>
      <c r="CG7" s="625"/>
      <c r="CH7" s="625"/>
      <c r="CI7" s="625"/>
      <c r="CJ7" s="625"/>
      <c r="CK7" s="625"/>
      <c r="CL7" s="625"/>
      <c r="CM7" s="625"/>
      <c r="CN7" s="625"/>
      <c r="CO7" s="625"/>
      <c r="CP7" s="625"/>
      <c r="CQ7" s="626"/>
      <c r="CR7" s="627">
        <v>1082239</v>
      </c>
      <c r="CS7" s="628"/>
      <c r="CT7" s="628"/>
      <c r="CU7" s="628"/>
      <c r="CV7" s="628"/>
      <c r="CW7" s="628"/>
      <c r="CX7" s="628"/>
      <c r="CY7" s="629"/>
      <c r="CZ7" s="663">
        <v>25.7</v>
      </c>
      <c r="DA7" s="663"/>
      <c r="DB7" s="663"/>
      <c r="DC7" s="663"/>
      <c r="DD7" s="633">
        <v>18072</v>
      </c>
      <c r="DE7" s="628"/>
      <c r="DF7" s="628"/>
      <c r="DG7" s="628"/>
      <c r="DH7" s="628"/>
      <c r="DI7" s="628"/>
      <c r="DJ7" s="628"/>
      <c r="DK7" s="628"/>
      <c r="DL7" s="628"/>
      <c r="DM7" s="628"/>
      <c r="DN7" s="628"/>
      <c r="DO7" s="628"/>
      <c r="DP7" s="629"/>
      <c r="DQ7" s="633">
        <v>854958</v>
      </c>
      <c r="DR7" s="628"/>
      <c r="DS7" s="628"/>
      <c r="DT7" s="628"/>
      <c r="DU7" s="628"/>
      <c r="DV7" s="628"/>
      <c r="DW7" s="628"/>
      <c r="DX7" s="628"/>
      <c r="DY7" s="628"/>
      <c r="DZ7" s="628"/>
      <c r="EA7" s="628"/>
      <c r="EB7" s="628"/>
      <c r="EC7" s="662"/>
    </row>
    <row r="8" spans="2:143" ht="11.25" customHeight="1" x14ac:dyDescent="0.15">
      <c r="B8" s="624" t="s">
        <v>225</v>
      </c>
      <c r="C8" s="625"/>
      <c r="D8" s="625"/>
      <c r="E8" s="625"/>
      <c r="F8" s="625"/>
      <c r="G8" s="625"/>
      <c r="H8" s="625"/>
      <c r="I8" s="625"/>
      <c r="J8" s="625"/>
      <c r="K8" s="625"/>
      <c r="L8" s="625"/>
      <c r="M8" s="625"/>
      <c r="N8" s="625"/>
      <c r="O8" s="625"/>
      <c r="P8" s="625"/>
      <c r="Q8" s="626"/>
      <c r="R8" s="627">
        <v>7318</v>
      </c>
      <c r="S8" s="628"/>
      <c r="T8" s="628"/>
      <c r="U8" s="628"/>
      <c r="V8" s="628"/>
      <c r="W8" s="628"/>
      <c r="X8" s="628"/>
      <c r="Y8" s="629"/>
      <c r="Z8" s="663">
        <v>0.2</v>
      </c>
      <c r="AA8" s="663"/>
      <c r="AB8" s="663"/>
      <c r="AC8" s="663"/>
      <c r="AD8" s="664">
        <v>7318</v>
      </c>
      <c r="AE8" s="664"/>
      <c r="AF8" s="664"/>
      <c r="AG8" s="664"/>
      <c r="AH8" s="664"/>
      <c r="AI8" s="664"/>
      <c r="AJ8" s="664"/>
      <c r="AK8" s="664"/>
      <c r="AL8" s="630">
        <v>0.3</v>
      </c>
      <c r="AM8" s="631"/>
      <c r="AN8" s="631"/>
      <c r="AO8" s="665"/>
      <c r="AP8" s="624" t="s">
        <v>226</v>
      </c>
      <c r="AQ8" s="625"/>
      <c r="AR8" s="625"/>
      <c r="AS8" s="625"/>
      <c r="AT8" s="625"/>
      <c r="AU8" s="625"/>
      <c r="AV8" s="625"/>
      <c r="AW8" s="625"/>
      <c r="AX8" s="625"/>
      <c r="AY8" s="625"/>
      <c r="AZ8" s="625"/>
      <c r="BA8" s="625"/>
      <c r="BB8" s="625"/>
      <c r="BC8" s="625"/>
      <c r="BD8" s="625"/>
      <c r="BE8" s="625"/>
      <c r="BF8" s="626"/>
      <c r="BG8" s="627">
        <v>8455</v>
      </c>
      <c r="BH8" s="628"/>
      <c r="BI8" s="628"/>
      <c r="BJ8" s="628"/>
      <c r="BK8" s="628"/>
      <c r="BL8" s="628"/>
      <c r="BM8" s="628"/>
      <c r="BN8" s="629"/>
      <c r="BO8" s="663">
        <v>1.9</v>
      </c>
      <c r="BP8" s="663"/>
      <c r="BQ8" s="663"/>
      <c r="BR8" s="663"/>
      <c r="BS8" s="664" t="s">
        <v>122</v>
      </c>
      <c r="BT8" s="664"/>
      <c r="BU8" s="664"/>
      <c r="BV8" s="664"/>
      <c r="BW8" s="664"/>
      <c r="BX8" s="664"/>
      <c r="BY8" s="664"/>
      <c r="BZ8" s="664"/>
      <c r="CA8" s="664"/>
      <c r="CB8" s="695"/>
      <c r="CD8" s="624" t="s">
        <v>227</v>
      </c>
      <c r="CE8" s="625"/>
      <c r="CF8" s="625"/>
      <c r="CG8" s="625"/>
      <c r="CH8" s="625"/>
      <c r="CI8" s="625"/>
      <c r="CJ8" s="625"/>
      <c r="CK8" s="625"/>
      <c r="CL8" s="625"/>
      <c r="CM8" s="625"/>
      <c r="CN8" s="625"/>
      <c r="CO8" s="625"/>
      <c r="CP8" s="625"/>
      <c r="CQ8" s="626"/>
      <c r="CR8" s="627">
        <v>853875</v>
      </c>
      <c r="CS8" s="628"/>
      <c r="CT8" s="628"/>
      <c r="CU8" s="628"/>
      <c r="CV8" s="628"/>
      <c r="CW8" s="628"/>
      <c r="CX8" s="628"/>
      <c r="CY8" s="629"/>
      <c r="CZ8" s="663">
        <v>20.3</v>
      </c>
      <c r="DA8" s="663"/>
      <c r="DB8" s="663"/>
      <c r="DC8" s="663"/>
      <c r="DD8" s="633" t="s">
        <v>122</v>
      </c>
      <c r="DE8" s="628"/>
      <c r="DF8" s="628"/>
      <c r="DG8" s="628"/>
      <c r="DH8" s="628"/>
      <c r="DI8" s="628"/>
      <c r="DJ8" s="628"/>
      <c r="DK8" s="628"/>
      <c r="DL8" s="628"/>
      <c r="DM8" s="628"/>
      <c r="DN8" s="628"/>
      <c r="DO8" s="628"/>
      <c r="DP8" s="629"/>
      <c r="DQ8" s="633">
        <v>536245</v>
      </c>
      <c r="DR8" s="628"/>
      <c r="DS8" s="628"/>
      <c r="DT8" s="628"/>
      <c r="DU8" s="628"/>
      <c r="DV8" s="628"/>
      <c r="DW8" s="628"/>
      <c r="DX8" s="628"/>
      <c r="DY8" s="628"/>
      <c r="DZ8" s="628"/>
      <c r="EA8" s="628"/>
      <c r="EB8" s="628"/>
      <c r="EC8" s="662"/>
    </row>
    <row r="9" spans="2:143" ht="11.25" customHeight="1" x14ac:dyDescent="0.15">
      <c r="B9" s="624" t="s">
        <v>228</v>
      </c>
      <c r="C9" s="625"/>
      <c r="D9" s="625"/>
      <c r="E9" s="625"/>
      <c r="F9" s="625"/>
      <c r="G9" s="625"/>
      <c r="H9" s="625"/>
      <c r="I9" s="625"/>
      <c r="J9" s="625"/>
      <c r="K9" s="625"/>
      <c r="L9" s="625"/>
      <c r="M9" s="625"/>
      <c r="N9" s="625"/>
      <c r="O9" s="625"/>
      <c r="P9" s="625"/>
      <c r="Q9" s="626"/>
      <c r="R9" s="627">
        <v>8009</v>
      </c>
      <c r="S9" s="628"/>
      <c r="T9" s="628"/>
      <c r="U9" s="628"/>
      <c r="V9" s="628"/>
      <c r="W9" s="628"/>
      <c r="X9" s="628"/>
      <c r="Y9" s="629"/>
      <c r="Z9" s="663">
        <v>0.2</v>
      </c>
      <c r="AA9" s="663"/>
      <c r="AB9" s="663"/>
      <c r="AC9" s="663"/>
      <c r="AD9" s="664">
        <v>8009</v>
      </c>
      <c r="AE9" s="664"/>
      <c r="AF9" s="664"/>
      <c r="AG9" s="664"/>
      <c r="AH9" s="664"/>
      <c r="AI9" s="664"/>
      <c r="AJ9" s="664"/>
      <c r="AK9" s="664"/>
      <c r="AL9" s="630">
        <v>0.3</v>
      </c>
      <c r="AM9" s="631"/>
      <c r="AN9" s="631"/>
      <c r="AO9" s="665"/>
      <c r="AP9" s="624" t="s">
        <v>229</v>
      </c>
      <c r="AQ9" s="625"/>
      <c r="AR9" s="625"/>
      <c r="AS9" s="625"/>
      <c r="AT9" s="625"/>
      <c r="AU9" s="625"/>
      <c r="AV9" s="625"/>
      <c r="AW9" s="625"/>
      <c r="AX9" s="625"/>
      <c r="AY9" s="625"/>
      <c r="AZ9" s="625"/>
      <c r="BA9" s="625"/>
      <c r="BB9" s="625"/>
      <c r="BC9" s="625"/>
      <c r="BD9" s="625"/>
      <c r="BE9" s="625"/>
      <c r="BF9" s="626"/>
      <c r="BG9" s="627">
        <v>219928</v>
      </c>
      <c r="BH9" s="628"/>
      <c r="BI9" s="628"/>
      <c r="BJ9" s="628"/>
      <c r="BK9" s="628"/>
      <c r="BL9" s="628"/>
      <c r="BM9" s="628"/>
      <c r="BN9" s="629"/>
      <c r="BO9" s="663">
        <v>50.1</v>
      </c>
      <c r="BP9" s="663"/>
      <c r="BQ9" s="663"/>
      <c r="BR9" s="663"/>
      <c r="BS9" s="664" t="s">
        <v>122</v>
      </c>
      <c r="BT9" s="664"/>
      <c r="BU9" s="664"/>
      <c r="BV9" s="664"/>
      <c r="BW9" s="664"/>
      <c r="BX9" s="664"/>
      <c r="BY9" s="664"/>
      <c r="BZ9" s="664"/>
      <c r="CA9" s="664"/>
      <c r="CB9" s="695"/>
      <c r="CD9" s="624" t="s">
        <v>230</v>
      </c>
      <c r="CE9" s="625"/>
      <c r="CF9" s="625"/>
      <c r="CG9" s="625"/>
      <c r="CH9" s="625"/>
      <c r="CI9" s="625"/>
      <c r="CJ9" s="625"/>
      <c r="CK9" s="625"/>
      <c r="CL9" s="625"/>
      <c r="CM9" s="625"/>
      <c r="CN9" s="625"/>
      <c r="CO9" s="625"/>
      <c r="CP9" s="625"/>
      <c r="CQ9" s="626"/>
      <c r="CR9" s="627">
        <v>310361</v>
      </c>
      <c r="CS9" s="628"/>
      <c r="CT9" s="628"/>
      <c r="CU9" s="628"/>
      <c r="CV9" s="628"/>
      <c r="CW9" s="628"/>
      <c r="CX9" s="628"/>
      <c r="CY9" s="629"/>
      <c r="CZ9" s="663">
        <v>7.4</v>
      </c>
      <c r="DA9" s="663"/>
      <c r="DB9" s="663"/>
      <c r="DC9" s="663"/>
      <c r="DD9" s="633">
        <v>33981</v>
      </c>
      <c r="DE9" s="628"/>
      <c r="DF9" s="628"/>
      <c r="DG9" s="628"/>
      <c r="DH9" s="628"/>
      <c r="DI9" s="628"/>
      <c r="DJ9" s="628"/>
      <c r="DK9" s="628"/>
      <c r="DL9" s="628"/>
      <c r="DM9" s="628"/>
      <c r="DN9" s="628"/>
      <c r="DO9" s="628"/>
      <c r="DP9" s="629"/>
      <c r="DQ9" s="633">
        <v>242538</v>
      </c>
      <c r="DR9" s="628"/>
      <c r="DS9" s="628"/>
      <c r="DT9" s="628"/>
      <c r="DU9" s="628"/>
      <c r="DV9" s="628"/>
      <c r="DW9" s="628"/>
      <c r="DX9" s="628"/>
      <c r="DY9" s="628"/>
      <c r="DZ9" s="628"/>
      <c r="EA9" s="628"/>
      <c r="EB9" s="628"/>
      <c r="EC9" s="662"/>
    </row>
    <row r="10" spans="2:143" ht="11.25" customHeight="1" x14ac:dyDescent="0.15">
      <c r="B10" s="624" t="s">
        <v>231</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232</v>
      </c>
      <c r="AQ10" s="625"/>
      <c r="AR10" s="625"/>
      <c r="AS10" s="625"/>
      <c r="AT10" s="625"/>
      <c r="AU10" s="625"/>
      <c r="AV10" s="625"/>
      <c r="AW10" s="625"/>
      <c r="AX10" s="625"/>
      <c r="AY10" s="625"/>
      <c r="AZ10" s="625"/>
      <c r="BA10" s="625"/>
      <c r="BB10" s="625"/>
      <c r="BC10" s="625"/>
      <c r="BD10" s="625"/>
      <c r="BE10" s="625"/>
      <c r="BF10" s="626"/>
      <c r="BG10" s="627">
        <v>8177</v>
      </c>
      <c r="BH10" s="628"/>
      <c r="BI10" s="628"/>
      <c r="BJ10" s="628"/>
      <c r="BK10" s="628"/>
      <c r="BL10" s="628"/>
      <c r="BM10" s="628"/>
      <c r="BN10" s="629"/>
      <c r="BO10" s="663">
        <v>1.9</v>
      </c>
      <c r="BP10" s="663"/>
      <c r="BQ10" s="663"/>
      <c r="BR10" s="663"/>
      <c r="BS10" s="664" t="s">
        <v>122</v>
      </c>
      <c r="BT10" s="664"/>
      <c r="BU10" s="664"/>
      <c r="BV10" s="664"/>
      <c r="BW10" s="664"/>
      <c r="BX10" s="664"/>
      <c r="BY10" s="664"/>
      <c r="BZ10" s="664"/>
      <c r="CA10" s="664"/>
      <c r="CB10" s="695"/>
      <c r="CD10" s="624" t="s">
        <v>233</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234</v>
      </c>
      <c r="C11" s="625"/>
      <c r="D11" s="625"/>
      <c r="E11" s="625"/>
      <c r="F11" s="625"/>
      <c r="G11" s="625"/>
      <c r="H11" s="625"/>
      <c r="I11" s="625"/>
      <c r="J11" s="625"/>
      <c r="K11" s="625"/>
      <c r="L11" s="625"/>
      <c r="M11" s="625"/>
      <c r="N11" s="625"/>
      <c r="O11" s="625"/>
      <c r="P11" s="625"/>
      <c r="Q11" s="626"/>
      <c r="R11" s="627">
        <v>111862</v>
      </c>
      <c r="S11" s="628"/>
      <c r="T11" s="628"/>
      <c r="U11" s="628"/>
      <c r="V11" s="628"/>
      <c r="W11" s="628"/>
      <c r="X11" s="628"/>
      <c r="Y11" s="629"/>
      <c r="Z11" s="630">
        <v>2.4</v>
      </c>
      <c r="AA11" s="631"/>
      <c r="AB11" s="631"/>
      <c r="AC11" s="632"/>
      <c r="AD11" s="633">
        <v>111862</v>
      </c>
      <c r="AE11" s="628"/>
      <c r="AF11" s="628"/>
      <c r="AG11" s="628"/>
      <c r="AH11" s="628"/>
      <c r="AI11" s="628"/>
      <c r="AJ11" s="628"/>
      <c r="AK11" s="629"/>
      <c r="AL11" s="630">
        <v>4.7</v>
      </c>
      <c r="AM11" s="631"/>
      <c r="AN11" s="631"/>
      <c r="AO11" s="665"/>
      <c r="AP11" s="624" t="s">
        <v>235</v>
      </c>
      <c r="AQ11" s="625"/>
      <c r="AR11" s="625"/>
      <c r="AS11" s="625"/>
      <c r="AT11" s="625"/>
      <c r="AU11" s="625"/>
      <c r="AV11" s="625"/>
      <c r="AW11" s="625"/>
      <c r="AX11" s="625"/>
      <c r="AY11" s="625"/>
      <c r="AZ11" s="625"/>
      <c r="BA11" s="625"/>
      <c r="BB11" s="625"/>
      <c r="BC11" s="625"/>
      <c r="BD11" s="625"/>
      <c r="BE11" s="625"/>
      <c r="BF11" s="626"/>
      <c r="BG11" s="627">
        <v>9232</v>
      </c>
      <c r="BH11" s="628"/>
      <c r="BI11" s="628"/>
      <c r="BJ11" s="628"/>
      <c r="BK11" s="628"/>
      <c r="BL11" s="628"/>
      <c r="BM11" s="628"/>
      <c r="BN11" s="629"/>
      <c r="BO11" s="663">
        <v>2.1</v>
      </c>
      <c r="BP11" s="663"/>
      <c r="BQ11" s="663"/>
      <c r="BR11" s="663"/>
      <c r="BS11" s="664" t="s">
        <v>122</v>
      </c>
      <c r="BT11" s="664"/>
      <c r="BU11" s="664"/>
      <c r="BV11" s="664"/>
      <c r="BW11" s="664"/>
      <c r="BX11" s="664"/>
      <c r="BY11" s="664"/>
      <c r="BZ11" s="664"/>
      <c r="CA11" s="664"/>
      <c r="CB11" s="695"/>
      <c r="CD11" s="624" t="s">
        <v>236</v>
      </c>
      <c r="CE11" s="625"/>
      <c r="CF11" s="625"/>
      <c r="CG11" s="625"/>
      <c r="CH11" s="625"/>
      <c r="CI11" s="625"/>
      <c r="CJ11" s="625"/>
      <c r="CK11" s="625"/>
      <c r="CL11" s="625"/>
      <c r="CM11" s="625"/>
      <c r="CN11" s="625"/>
      <c r="CO11" s="625"/>
      <c r="CP11" s="625"/>
      <c r="CQ11" s="626"/>
      <c r="CR11" s="627">
        <v>213928</v>
      </c>
      <c r="CS11" s="628"/>
      <c r="CT11" s="628"/>
      <c r="CU11" s="628"/>
      <c r="CV11" s="628"/>
      <c r="CW11" s="628"/>
      <c r="CX11" s="628"/>
      <c r="CY11" s="629"/>
      <c r="CZ11" s="663">
        <v>5.0999999999999996</v>
      </c>
      <c r="DA11" s="663"/>
      <c r="DB11" s="663"/>
      <c r="DC11" s="663"/>
      <c r="DD11" s="633">
        <v>32715</v>
      </c>
      <c r="DE11" s="628"/>
      <c r="DF11" s="628"/>
      <c r="DG11" s="628"/>
      <c r="DH11" s="628"/>
      <c r="DI11" s="628"/>
      <c r="DJ11" s="628"/>
      <c r="DK11" s="628"/>
      <c r="DL11" s="628"/>
      <c r="DM11" s="628"/>
      <c r="DN11" s="628"/>
      <c r="DO11" s="628"/>
      <c r="DP11" s="629"/>
      <c r="DQ11" s="633">
        <v>72047</v>
      </c>
      <c r="DR11" s="628"/>
      <c r="DS11" s="628"/>
      <c r="DT11" s="628"/>
      <c r="DU11" s="628"/>
      <c r="DV11" s="628"/>
      <c r="DW11" s="628"/>
      <c r="DX11" s="628"/>
      <c r="DY11" s="628"/>
      <c r="DZ11" s="628"/>
      <c r="EA11" s="628"/>
      <c r="EB11" s="628"/>
      <c r="EC11" s="662"/>
    </row>
    <row r="12" spans="2:143" ht="11.25" customHeight="1" x14ac:dyDescent="0.15">
      <c r="B12" s="624" t="s">
        <v>237</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238</v>
      </c>
      <c r="AQ12" s="625"/>
      <c r="AR12" s="625"/>
      <c r="AS12" s="625"/>
      <c r="AT12" s="625"/>
      <c r="AU12" s="625"/>
      <c r="AV12" s="625"/>
      <c r="AW12" s="625"/>
      <c r="AX12" s="625"/>
      <c r="AY12" s="625"/>
      <c r="AZ12" s="625"/>
      <c r="BA12" s="625"/>
      <c r="BB12" s="625"/>
      <c r="BC12" s="625"/>
      <c r="BD12" s="625"/>
      <c r="BE12" s="625"/>
      <c r="BF12" s="626"/>
      <c r="BG12" s="627">
        <v>130272</v>
      </c>
      <c r="BH12" s="628"/>
      <c r="BI12" s="628"/>
      <c r="BJ12" s="628"/>
      <c r="BK12" s="628"/>
      <c r="BL12" s="628"/>
      <c r="BM12" s="628"/>
      <c r="BN12" s="629"/>
      <c r="BO12" s="663">
        <v>29.7</v>
      </c>
      <c r="BP12" s="663"/>
      <c r="BQ12" s="663"/>
      <c r="BR12" s="663"/>
      <c r="BS12" s="664" t="s">
        <v>122</v>
      </c>
      <c r="BT12" s="664"/>
      <c r="BU12" s="664"/>
      <c r="BV12" s="664"/>
      <c r="BW12" s="664"/>
      <c r="BX12" s="664"/>
      <c r="BY12" s="664"/>
      <c r="BZ12" s="664"/>
      <c r="CA12" s="664"/>
      <c r="CB12" s="695"/>
      <c r="CD12" s="624" t="s">
        <v>239</v>
      </c>
      <c r="CE12" s="625"/>
      <c r="CF12" s="625"/>
      <c r="CG12" s="625"/>
      <c r="CH12" s="625"/>
      <c r="CI12" s="625"/>
      <c r="CJ12" s="625"/>
      <c r="CK12" s="625"/>
      <c r="CL12" s="625"/>
      <c r="CM12" s="625"/>
      <c r="CN12" s="625"/>
      <c r="CO12" s="625"/>
      <c r="CP12" s="625"/>
      <c r="CQ12" s="626"/>
      <c r="CR12" s="627">
        <v>95126</v>
      </c>
      <c r="CS12" s="628"/>
      <c r="CT12" s="628"/>
      <c r="CU12" s="628"/>
      <c r="CV12" s="628"/>
      <c r="CW12" s="628"/>
      <c r="CX12" s="628"/>
      <c r="CY12" s="629"/>
      <c r="CZ12" s="663">
        <v>2.2999999999999998</v>
      </c>
      <c r="DA12" s="663"/>
      <c r="DB12" s="663"/>
      <c r="DC12" s="663"/>
      <c r="DD12" s="633" t="s">
        <v>122</v>
      </c>
      <c r="DE12" s="628"/>
      <c r="DF12" s="628"/>
      <c r="DG12" s="628"/>
      <c r="DH12" s="628"/>
      <c r="DI12" s="628"/>
      <c r="DJ12" s="628"/>
      <c r="DK12" s="628"/>
      <c r="DL12" s="628"/>
      <c r="DM12" s="628"/>
      <c r="DN12" s="628"/>
      <c r="DO12" s="628"/>
      <c r="DP12" s="629"/>
      <c r="DQ12" s="633">
        <v>77066</v>
      </c>
      <c r="DR12" s="628"/>
      <c r="DS12" s="628"/>
      <c r="DT12" s="628"/>
      <c r="DU12" s="628"/>
      <c r="DV12" s="628"/>
      <c r="DW12" s="628"/>
      <c r="DX12" s="628"/>
      <c r="DY12" s="628"/>
      <c r="DZ12" s="628"/>
      <c r="EA12" s="628"/>
      <c r="EB12" s="628"/>
      <c r="EC12" s="662"/>
    </row>
    <row r="13" spans="2:143" ht="11.25" customHeight="1" x14ac:dyDescent="0.15">
      <c r="B13" s="624" t="s">
        <v>240</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241</v>
      </c>
      <c r="AQ13" s="625"/>
      <c r="AR13" s="625"/>
      <c r="AS13" s="625"/>
      <c r="AT13" s="625"/>
      <c r="AU13" s="625"/>
      <c r="AV13" s="625"/>
      <c r="AW13" s="625"/>
      <c r="AX13" s="625"/>
      <c r="AY13" s="625"/>
      <c r="AZ13" s="625"/>
      <c r="BA13" s="625"/>
      <c r="BB13" s="625"/>
      <c r="BC13" s="625"/>
      <c r="BD13" s="625"/>
      <c r="BE13" s="625"/>
      <c r="BF13" s="626"/>
      <c r="BG13" s="627">
        <v>130272</v>
      </c>
      <c r="BH13" s="628"/>
      <c r="BI13" s="628"/>
      <c r="BJ13" s="628"/>
      <c r="BK13" s="628"/>
      <c r="BL13" s="628"/>
      <c r="BM13" s="628"/>
      <c r="BN13" s="629"/>
      <c r="BO13" s="663">
        <v>29.7</v>
      </c>
      <c r="BP13" s="663"/>
      <c r="BQ13" s="663"/>
      <c r="BR13" s="663"/>
      <c r="BS13" s="664" t="s">
        <v>122</v>
      </c>
      <c r="BT13" s="664"/>
      <c r="BU13" s="664"/>
      <c r="BV13" s="664"/>
      <c r="BW13" s="664"/>
      <c r="BX13" s="664"/>
      <c r="BY13" s="664"/>
      <c r="BZ13" s="664"/>
      <c r="CA13" s="664"/>
      <c r="CB13" s="695"/>
      <c r="CD13" s="624" t="s">
        <v>242</v>
      </c>
      <c r="CE13" s="625"/>
      <c r="CF13" s="625"/>
      <c r="CG13" s="625"/>
      <c r="CH13" s="625"/>
      <c r="CI13" s="625"/>
      <c r="CJ13" s="625"/>
      <c r="CK13" s="625"/>
      <c r="CL13" s="625"/>
      <c r="CM13" s="625"/>
      <c r="CN13" s="625"/>
      <c r="CO13" s="625"/>
      <c r="CP13" s="625"/>
      <c r="CQ13" s="626"/>
      <c r="CR13" s="627">
        <v>451186</v>
      </c>
      <c r="CS13" s="628"/>
      <c r="CT13" s="628"/>
      <c r="CU13" s="628"/>
      <c r="CV13" s="628"/>
      <c r="CW13" s="628"/>
      <c r="CX13" s="628"/>
      <c r="CY13" s="629"/>
      <c r="CZ13" s="663">
        <v>10.7</v>
      </c>
      <c r="DA13" s="663"/>
      <c r="DB13" s="663"/>
      <c r="DC13" s="663"/>
      <c r="DD13" s="633">
        <v>112896</v>
      </c>
      <c r="DE13" s="628"/>
      <c r="DF13" s="628"/>
      <c r="DG13" s="628"/>
      <c r="DH13" s="628"/>
      <c r="DI13" s="628"/>
      <c r="DJ13" s="628"/>
      <c r="DK13" s="628"/>
      <c r="DL13" s="628"/>
      <c r="DM13" s="628"/>
      <c r="DN13" s="628"/>
      <c r="DO13" s="628"/>
      <c r="DP13" s="629"/>
      <c r="DQ13" s="633">
        <v>274942</v>
      </c>
      <c r="DR13" s="628"/>
      <c r="DS13" s="628"/>
      <c r="DT13" s="628"/>
      <c r="DU13" s="628"/>
      <c r="DV13" s="628"/>
      <c r="DW13" s="628"/>
      <c r="DX13" s="628"/>
      <c r="DY13" s="628"/>
      <c r="DZ13" s="628"/>
      <c r="EA13" s="628"/>
      <c r="EB13" s="628"/>
      <c r="EC13" s="662"/>
    </row>
    <row r="14" spans="2:143" ht="11.25" customHeight="1" x14ac:dyDescent="0.15">
      <c r="B14" s="624" t="s">
        <v>243</v>
      </c>
      <c r="C14" s="625"/>
      <c r="D14" s="625"/>
      <c r="E14" s="625"/>
      <c r="F14" s="625"/>
      <c r="G14" s="625"/>
      <c r="H14" s="625"/>
      <c r="I14" s="625"/>
      <c r="J14" s="625"/>
      <c r="K14" s="625"/>
      <c r="L14" s="625"/>
      <c r="M14" s="625"/>
      <c r="N14" s="625"/>
      <c r="O14" s="625"/>
      <c r="P14" s="625"/>
      <c r="Q14" s="626"/>
      <c r="R14" s="627">
        <v>683</v>
      </c>
      <c r="S14" s="628"/>
      <c r="T14" s="628"/>
      <c r="U14" s="628"/>
      <c r="V14" s="628"/>
      <c r="W14" s="628"/>
      <c r="X14" s="628"/>
      <c r="Y14" s="629"/>
      <c r="Z14" s="663">
        <v>0</v>
      </c>
      <c r="AA14" s="663"/>
      <c r="AB14" s="663"/>
      <c r="AC14" s="663"/>
      <c r="AD14" s="664">
        <v>683</v>
      </c>
      <c r="AE14" s="664"/>
      <c r="AF14" s="664"/>
      <c r="AG14" s="664"/>
      <c r="AH14" s="664"/>
      <c r="AI14" s="664"/>
      <c r="AJ14" s="664"/>
      <c r="AK14" s="664"/>
      <c r="AL14" s="630">
        <v>0</v>
      </c>
      <c r="AM14" s="631"/>
      <c r="AN14" s="631"/>
      <c r="AO14" s="665"/>
      <c r="AP14" s="624" t="s">
        <v>244</v>
      </c>
      <c r="AQ14" s="625"/>
      <c r="AR14" s="625"/>
      <c r="AS14" s="625"/>
      <c r="AT14" s="625"/>
      <c r="AU14" s="625"/>
      <c r="AV14" s="625"/>
      <c r="AW14" s="625"/>
      <c r="AX14" s="625"/>
      <c r="AY14" s="625"/>
      <c r="AZ14" s="625"/>
      <c r="BA14" s="625"/>
      <c r="BB14" s="625"/>
      <c r="BC14" s="625"/>
      <c r="BD14" s="625"/>
      <c r="BE14" s="625"/>
      <c r="BF14" s="626"/>
      <c r="BG14" s="627">
        <v>20928</v>
      </c>
      <c r="BH14" s="628"/>
      <c r="BI14" s="628"/>
      <c r="BJ14" s="628"/>
      <c r="BK14" s="628"/>
      <c r="BL14" s="628"/>
      <c r="BM14" s="628"/>
      <c r="BN14" s="629"/>
      <c r="BO14" s="663">
        <v>4.8</v>
      </c>
      <c r="BP14" s="663"/>
      <c r="BQ14" s="663"/>
      <c r="BR14" s="663"/>
      <c r="BS14" s="664" t="s">
        <v>122</v>
      </c>
      <c r="BT14" s="664"/>
      <c r="BU14" s="664"/>
      <c r="BV14" s="664"/>
      <c r="BW14" s="664"/>
      <c r="BX14" s="664"/>
      <c r="BY14" s="664"/>
      <c r="BZ14" s="664"/>
      <c r="CA14" s="664"/>
      <c r="CB14" s="695"/>
      <c r="CD14" s="624" t="s">
        <v>245</v>
      </c>
      <c r="CE14" s="625"/>
      <c r="CF14" s="625"/>
      <c r="CG14" s="625"/>
      <c r="CH14" s="625"/>
      <c r="CI14" s="625"/>
      <c r="CJ14" s="625"/>
      <c r="CK14" s="625"/>
      <c r="CL14" s="625"/>
      <c r="CM14" s="625"/>
      <c r="CN14" s="625"/>
      <c r="CO14" s="625"/>
      <c r="CP14" s="625"/>
      <c r="CQ14" s="626"/>
      <c r="CR14" s="627">
        <v>203641</v>
      </c>
      <c r="CS14" s="628"/>
      <c r="CT14" s="628"/>
      <c r="CU14" s="628"/>
      <c r="CV14" s="628"/>
      <c r="CW14" s="628"/>
      <c r="CX14" s="628"/>
      <c r="CY14" s="629"/>
      <c r="CZ14" s="663">
        <v>4.8</v>
      </c>
      <c r="DA14" s="663"/>
      <c r="DB14" s="663"/>
      <c r="DC14" s="663"/>
      <c r="DD14" s="633">
        <v>66055</v>
      </c>
      <c r="DE14" s="628"/>
      <c r="DF14" s="628"/>
      <c r="DG14" s="628"/>
      <c r="DH14" s="628"/>
      <c r="DI14" s="628"/>
      <c r="DJ14" s="628"/>
      <c r="DK14" s="628"/>
      <c r="DL14" s="628"/>
      <c r="DM14" s="628"/>
      <c r="DN14" s="628"/>
      <c r="DO14" s="628"/>
      <c r="DP14" s="629"/>
      <c r="DQ14" s="633">
        <v>131884</v>
      </c>
      <c r="DR14" s="628"/>
      <c r="DS14" s="628"/>
      <c r="DT14" s="628"/>
      <c r="DU14" s="628"/>
      <c r="DV14" s="628"/>
      <c r="DW14" s="628"/>
      <c r="DX14" s="628"/>
      <c r="DY14" s="628"/>
      <c r="DZ14" s="628"/>
      <c r="EA14" s="628"/>
      <c r="EB14" s="628"/>
      <c r="EC14" s="662"/>
    </row>
    <row r="15" spans="2:143" ht="11.25" customHeight="1" x14ac:dyDescent="0.15">
      <c r="B15" s="624" t="s">
        <v>246</v>
      </c>
      <c r="C15" s="625"/>
      <c r="D15" s="625"/>
      <c r="E15" s="625"/>
      <c r="F15" s="625"/>
      <c r="G15" s="625"/>
      <c r="H15" s="625"/>
      <c r="I15" s="625"/>
      <c r="J15" s="625"/>
      <c r="K15" s="625"/>
      <c r="L15" s="625"/>
      <c r="M15" s="625"/>
      <c r="N15" s="625"/>
      <c r="O15" s="625"/>
      <c r="P15" s="625"/>
      <c r="Q15" s="626"/>
      <c r="R15" s="627" t="s">
        <v>122</v>
      </c>
      <c r="S15" s="628"/>
      <c r="T15" s="628"/>
      <c r="U15" s="628"/>
      <c r="V15" s="628"/>
      <c r="W15" s="628"/>
      <c r="X15" s="628"/>
      <c r="Y15" s="629"/>
      <c r="Z15" s="663" t="s">
        <v>122</v>
      </c>
      <c r="AA15" s="663"/>
      <c r="AB15" s="663"/>
      <c r="AC15" s="663"/>
      <c r="AD15" s="664" t="s">
        <v>122</v>
      </c>
      <c r="AE15" s="664"/>
      <c r="AF15" s="664"/>
      <c r="AG15" s="664"/>
      <c r="AH15" s="664"/>
      <c r="AI15" s="664"/>
      <c r="AJ15" s="664"/>
      <c r="AK15" s="664"/>
      <c r="AL15" s="630" t="s">
        <v>122</v>
      </c>
      <c r="AM15" s="631"/>
      <c r="AN15" s="631"/>
      <c r="AO15" s="665"/>
      <c r="AP15" s="624" t="s">
        <v>247</v>
      </c>
      <c r="AQ15" s="625"/>
      <c r="AR15" s="625"/>
      <c r="AS15" s="625"/>
      <c r="AT15" s="625"/>
      <c r="AU15" s="625"/>
      <c r="AV15" s="625"/>
      <c r="AW15" s="625"/>
      <c r="AX15" s="625"/>
      <c r="AY15" s="625"/>
      <c r="AZ15" s="625"/>
      <c r="BA15" s="625"/>
      <c r="BB15" s="625"/>
      <c r="BC15" s="625"/>
      <c r="BD15" s="625"/>
      <c r="BE15" s="625"/>
      <c r="BF15" s="626"/>
      <c r="BG15" s="627">
        <v>41775</v>
      </c>
      <c r="BH15" s="628"/>
      <c r="BI15" s="628"/>
      <c r="BJ15" s="628"/>
      <c r="BK15" s="628"/>
      <c r="BL15" s="628"/>
      <c r="BM15" s="628"/>
      <c r="BN15" s="629"/>
      <c r="BO15" s="663">
        <v>9.5</v>
      </c>
      <c r="BP15" s="663"/>
      <c r="BQ15" s="663"/>
      <c r="BR15" s="663"/>
      <c r="BS15" s="664" t="s">
        <v>122</v>
      </c>
      <c r="BT15" s="664"/>
      <c r="BU15" s="664"/>
      <c r="BV15" s="664"/>
      <c r="BW15" s="664"/>
      <c r="BX15" s="664"/>
      <c r="BY15" s="664"/>
      <c r="BZ15" s="664"/>
      <c r="CA15" s="664"/>
      <c r="CB15" s="695"/>
      <c r="CD15" s="624" t="s">
        <v>248</v>
      </c>
      <c r="CE15" s="625"/>
      <c r="CF15" s="625"/>
      <c r="CG15" s="625"/>
      <c r="CH15" s="625"/>
      <c r="CI15" s="625"/>
      <c r="CJ15" s="625"/>
      <c r="CK15" s="625"/>
      <c r="CL15" s="625"/>
      <c r="CM15" s="625"/>
      <c r="CN15" s="625"/>
      <c r="CO15" s="625"/>
      <c r="CP15" s="625"/>
      <c r="CQ15" s="626"/>
      <c r="CR15" s="627">
        <v>572531</v>
      </c>
      <c r="CS15" s="628"/>
      <c r="CT15" s="628"/>
      <c r="CU15" s="628"/>
      <c r="CV15" s="628"/>
      <c r="CW15" s="628"/>
      <c r="CX15" s="628"/>
      <c r="CY15" s="629"/>
      <c r="CZ15" s="663">
        <v>13.6</v>
      </c>
      <c r="DA15" s="663"/>
      <c r="DB15" s="663"/>
      <c r="DC15" s="663"/>
      <c r="DD15" s="633">
        <v>41080</v>
      </c>
      <c r="DE15" s="628"/>
      <c r="DF15" s="628"/>
      <c r="DG15" s="628"/>
      <c r="DH15" s="628"/>
      <c r="DI15" s="628"/>
      <c r="DJ15" s="628"/>
      <c r="DK15" s="628"/>
      <c r="DL15" s="628"/>
      <c r="DM15" s="628"/>
      <c r="DN15" s="628"/>
      <c r="DO15" s="628"/>
      <c r="DP15" s="629"/>
      <c r="DQ15" s="633">
        <v>430141</v>
      </c>
      <c r="DR15" s="628"/>
      <c r="DS15" s="628"/>
      <c r="DT15" s="628"/>
      <c r="DU15" s="628"/>
      <c r="DV15" s="628"/>
      <c r="DW15" s="628"/>
      <c r="DX15" s="628"/>
      <c r="DY15" s="628"/>
      <c r="DZ15" s="628"/>
      <c r="EA15" s="628"/>
      <c r="EB15" s="628"/>
      <c r="EC15" s="662"/>
    </row>
    <row r="16" spans="2:143" ht="11.25" customHeight="1" x14ac:dyDescent="0.15">
      <c r="B16" s="624" t="s">
        <v>249</v>
      </c>
      <c r="C16" s="625"/>
      <c r="D16" s="625"/>
      <c r="E16" s="625"/>
      <c r="F16" s="625"/>
      <c r="G16" s="625"/>
      <c r="H16" s="625"/>
      <c r="I16" s="625"/>
      <c r="J16" s="625"/>
      <c r="K16" s="625"/>
      <c r="L16" s="625"/>
      <c r="M16" s="625"/>
      <c r="N16" s="625"/>
      <c r="O16" s="625"/>
      <c r="P16" s="625"/>
      <c r="Q16" s="626"/>
      <c r="R16" s="627">
        <v>5004</v>
      </c>
      <c r="S16" s="628"/>
      <c r="T16" s="628"/>
      <c r="U16" s="628"/>
      <c r="V16" s="628"/>
      <c r="W16" s="628"/>
      <c r="X16" s="628"/>
      <c r="Y16" s="629"/>
      <c r="Z16" s="663">
        <v>0.1</v>
      </c>
      <c r="AA16" s="663"/>
      <c r="AB16" s="663"/>
      <c r="AC16" s="663"/>
      <c r="AD16" s="664">
        <v>5004</v>
      </c>
      <c r="AE16" s="664"/>
      <c r="AF16" s="664"/>
      <c r="AG16" s="664"/>
      <c r="AH16" s="664"/>
      <c r="AI16" s="664"/>
      <c r="AJ16" s="664"/>
      <c r="AK16" s="664"/>
      <c r="AL16" s="630">
        <v>0.2</v>
      </c>
      <c r="AM16" s="631"/>
      <c r="AN16" s="631"/>
      <c r="AO16" s="665"/>
      <c r="AP16" s="624" t="s">
        <v>250</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251</v>
      </c>
      <c r="CE16" s="625"/>
      <c r="CF16" s="625"/>
      <c r="CG16" s="625"/>
      <c r="CH16" s="625"/>
      <c r="CI16" s="625"/>
      <c r="CJ16" s="625"/>
      <c r="CK16" s="625"/>
      <c r="CL16" s="625"/>
      <c r="CM16" s="625"/>
      <c r="CN16" s="625"/>
      <c r="CO16" s="625"/>
      <c r="CP16" s="625"/>
      <c r="CQ16" s="626"/>
      <c r="CR16" s="627">
        <v>36812</v>
      </c>
      <c r="CS16" s="628"/>
      <c r="CT16" s="628"/>
      <c r="CU16" s="628"/>
      <c r="CV16" s="628"/>
      <c r="CW16" s="628"/>
      <c r="CX16" s="628"/>
      <c r="CY16" s="629"/>
      <c r="CZ16" s="663">
        <v>0.9</v>
      </c>
      <c r="DA16" s="663"/>
      <c r="DB16" s="663"/>
      <c r="DC16" s="663"/>
      <c r="DD16" s="633" t="s">
        <v>122</v>
      </c>
      <c r="DE16" s="628"/>
      <c r="DF16" s="628"/>
      <c r="DG16" s="628"/>
      <c r="DH16" s="628"/>
      <c r="DI16" s="628"/>
      <c r="DJ16" s="628"/>
      <c r="DK16" s="628"/>
      <c r="DL16" s="628"/>
      <c r="DM16" s="628"/>
      <c r="DN16" s="628"/>
      <c r="DO16" s="628"/>
      <c r="DP16" s="629"/>
      <c r="DQ16" s="633">
        <v>28312</v>
      </c>
      <c r="DR16" s="628"/>
      <c r="DS16" s="628"/>
      <c r="DT16" s="628"/>
      <c r="DU16" s="628"/>
      <c r="DV16" s="628"/>
      <c r="DW16" s="628"/>
      <c r="DX16" s="628"/>
      <c r="DY16" s="628"/>
      <c r="DZ16" s="628"/>
      <c r="EA16" s="628"/>
      <c r="EB16" s="628"/>
      <c r="EC16" s="662"/>
    </row>
    <row r="17" spans="2:133" ht="11.25" customHeight="1" x14ac:dyDescent="0.15">
      <c r="B17" s="624" t="s">
        <v>252</v>
      </c>
      <c r="C17" s="625"/>
      <c r="D17" s="625"/>
      <c r="E17" s="625"/>
      <c r="F17" s="625"/>
      <c r="G17" s="625"/>
      <c r="H17" s="625"/>
      <c r="I17" s="625"/>
      <c r="J17" s="625"/>
      <c r="K17" s="625"/>
      <c r="L17" s="625"/>
      <c r="M17" s="625"/>
      <c r="N17" s="625"/>
      <c r="O17" s="625"/>
      <c r="P17" s="625"/>
      <c r="Q17" s="626"/>
      <c r="R17" s="627">
        <v>5841</v>
      </c>
      <c r="S17" s="628"/>
      <c r="T17" s="628"/>
      <c r="U17" s="628"/>
      <c r="V17" s="628"/>
      <c r="W17" s="628"/>
      <c r="X17" s="628"/>
      <c r="Y17" s="629"/>
      <c r="Z17" s="663">
        <v>0.1</v>
      </c>
      <c r="AA17" s="663"/>
      <c r="AB17" s="663"/>
      <c r="AC17" s="663"/>
      <c r="AD17" s="664">
        <v>5841</v>
      </c>
      <c r="AE17" s="664"/>
      <c r="AF17" s="664"/>
      <c r="AG17" s="664"/>
      <c r="AH17" s="664"/>
      <c r="AI17" s="664"/>
      <c r="AJ17" s="664"/>
      <c r="AK17" s="664"/>
      <c r="AL17" s="630">
        <v>0.2</v>
      </c>
      <c r="AM17" s="631"/>
      <c r="AN17" s="631"/>
      <c r="AO17" s="665"/>
      <c r="AP17" s="624" t="s">
        <v>253</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254</v>
      </c>
      <c r="CE17" s="625"/>
      <c r="CF17" s="625"/>
      <c r="CG17" s="625"/>
      <c r="CH17" s="625"/>
      <c r="CI17" s="625"/>
      <c r="CJ17" s="625"/>
      <c r="CK17" s="625"/>
      <c r="CL17" s="625"/>
      <c r="CM17" s="625"/>
      <c r="CN17" s="625"/>
      <c r="CO17" s="625"/>
      <c r="CP17" s="625"/>
      <c r="CQ17" s="626"/>
      <c r="CR17" s="627">
        <v>325122</v>
      </c>
      <c r="CS17" s="628"/>
      <c r="CT17" s="628"/>
      <c r="CU17" s="628"/>
      <c r="CV17" s="628"/>
      <c r="CW17" s="628"/>
      <c r="CX17" s="628"/>
      <c r="CY17" s="629"/>
      <c r="CZ17" s="663">
        <v>7.7</v>
      </c>
      <c r="DA17" s="663"/>
      <c r="DB17" s="663"/>
      <c r="DC17" s="663"/>
      <c r="DD17" s="633" t="s">
        <v>122</v>
      </c>
      <c r="DE17" s="628"/>
      <c r="DF17" s="628"/>
      <c r="DG17" s="628"/>
      <c r="DH17" s="628"/>
      <c r="DI17" s="628"/>
      <c r="DJ17" s="628"/>
      <c r="DK17" s="628"/>
      <c r="DL17" s="628"/>
      <c r="DM17" s="628"/>
      <c r="DN17" s="628"/>
      <c r="DO17" s="628"/>
      <c r="DP17" s="629"/>
      <c r="DQ17" s="633">
        <v>325122</v>
      </c>
      <c r="DR17" s="628"/>
      <c r="DS17" s="628"/>
      <c r="DT17" s="628"/>
      <c r="DU17" s="628"/>
      <c r="DV17" s="628"/>
      <c r="DW17" s="628"/>
      <c r="DX17" s="628"/>
      <c r="DY17" s="628"/>
      <c r="DZ17" s="628"/>
      <c r="EA17" s="628"/>
      <c r="EB17" s="628"/>
      <c r="EC17" s="662"/>
    </row>
    <row r="18" spans="2:133" ht="11.25" customHeight="1" x14ac:dyDescent="0.15">
      <c r="B18" s="624" t="s">
        <v>255</v>
      </c>
      <c r="C18" s="625"/>
      <c r="D18" s="625"/>
      <c r="E18" s="625"/>
      <c r="F18" s="625"/>
      <c r="G18" s="625"/>
      <c r="H18" s="625"/>
      <c r="I18" s="625"/>
      <c r="J18" s="625"/>
      <c r="K18" s="625"/>
      <c r="L18" s="625"/>
      <c r="M18" s="625"/>
      <c r="N18" s="625"/>
      <c r="O18" s="625"/>
      <c r="P18" s="625"/>
      <c r="Q18" s="626"/>
      <c r="R18" s="627">
        <v>3594</v>
      </c>
      <c r="S18" s="628"/>
      <c r="T18" s="628"/>
      <c r="U18" s="628"/>
      <c r="V18" s="628"/>
      <c r="W18" s="628"/>
      <c r="X18" s="628"/>
      <c r="Y18" s="629"/>
      <c r="Z18" s="663">
        <v>0.1</v>
      </c>
      <c r="AA18" s="663"/>
      <c r="AB18" s="663"/>
      <c r="AC18" s="663"/>
      <c r="AD18" s="664">
        <v>3594</v>
      </c>
      <c r="AE18" s="664"/>
      <c r="AF18" s="664"/>
      <c r="AG18" s="664"/>
      <c r="AH18" s="664"/>
      <c r="AI18" s="664"/>
      <c r="AJ18" s="664"/>
      <c r="AK18" s="664"/>
      <c r="AL18" s="630">
        <v>0.2</v>
      </c>
      <c r="AM18" s="631"/>
      <c r="AN18" s="631"/>
      <c r="AO18" s="665"/>
      <c r="AP18" s="624" t="s">
        <v>256</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257</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258</v>
      </c>
      <c r="C19" s="625"/>
      <c r="D19" s="625"/>
      <c r="E19" s="625"/>
      <c r="F19" s="625"/>
      <c r="G19" s="625"/>
      <c r="H19" s="625"/>
      <c r="I19" s="625"/>
      <c r="J19" s="625"/>
      <c r="K19" s="625"/>
      <c r="L19" s="625"/>
      <c r="M19" s="625"/>
      <c r="N19" s="625"/>
      <c r="O19" s="625"/>
      <c r="P19" s="625"/>
      <c r="Q19" s="626"/>
      <c r="R19" s="627">
        <v>3594</v>
      </c>
      <c r="S19" s="628"/>
      <c r="T19" s="628"/>
      <c r="U19" s="628"/>
      <c r="V19" s="628"/>
      <c r="W19" s="628"/>
      <c r="X19" s="628"/>
      <c r="Y19" s="629"/>
      <c r="Z19" s="663">
        <v>0.1</v>
      </c>
      <c r="AA19" s="663"/>
      <c r="AB19" s="663"/>
      <c r="AC19" s="663"/>
      <c r="AD19" s="664">
        <v>3594</v>
      </c>
      <c r="AE19" s="664"/>
      <c r="AF19" s="664"/>
      <c r="AG19" s="664"/>
      <c r="AH19" s="664"/>
      <c r="AI19" s="664"/>
      <c r="AJ19" s="664"/>
      <c r="AK19" s="664"/>
      <c r="AL19" s="630">
        <v>0.2</v>
      </c>
      <c r="AM19" s="631"/>
      <c r="AN19" s="631"/>
      <c r="AO19" s="665"/>
      <c r="AP19" s="624" t="s">
        <v>259</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260</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261</v>
      </c>
      <c r="C20" s="697"/>
      <c r="D20" s="697"/>
      <c r="E20" s="697"/>
      <c r="F20" s="697"/>
      <c r="G20" s="697"/>
      <c r="H20" s="697"/>
      <c r="I20" s="697"/>
      <c r="J20" s="697"/>
      <c r="K20" s="697"/>
      <c r="L20" s="697"/>
      <c r="M20" s="697"/>
      <c r="N20" s="697"/>
      <c r="O20" s="697"/>
      <c r="P20" s="697"/>
      <c r="Q20" s="698"/>
      <c r="R20" s="627" t="s">
        <v>122</v>
      </c>
      <c r="S20" s="628"/>
      <c r="T20" s="628"/>
      <c r="U20" s="628"/>
      <c r="V20" s="628"/>
      <c r="W20" s="628"/>
      <c r="X20" s="628"/>
      <c r="Y20" s="629"/>
      <c r="Z20" s="663" t="s">
        <v>122</v>
      </c>
      <c r="AA20" s="663"/>
      <c r="AB20" s="663"/>
      <c r="AC20" s="663"/>
      <c r="AD20" s="664" t="s">
        <v>122</v>
      </c>
      <c r="AE20" s="664"/>
      <c r="AF20" s="664"/>
      <c r="AG20" s="664"/>
      <c r="AH20" s="664"/>
      <c r="AI20" s="664"/>
      <c r="AJ20" s="664"/>
      <c r="AK20" s="664"/>
      <c r="AL20" s="630" t="s">
        <v>122</v>
      </c>
      <c r="AM20" s="631"/>
      <c r="AN20" s="631"/>
      <c r="AO20" s="665"/>
      <c r="AP20" s="624" t="s">
        <v>262</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263</v>
      </c>
      <c r="CE20" s="625"/>
      <c r="CF20" s="625"/>
      <c r="CG20" s="625"/>
      <c r="CH20" s="625"/>
      <c r="CI20" s="625"/>
      <c r="CJ20" s="625"/>
      <c r="CK20" s="625"/>
      <c r="CL20" s="625"/>
      <c r="CM20" s="625"/>
      <c r="CN20" s="625"/>
      <c r="CO20" s="625"/>
      <c r="CP20" s="625"/>
      <c r="CQ20" s="626"/>
      <c r="CR20" s="627">
        <v>4206022</v>
      </c>
      <c r="CS20" s="628"/>
      <c r="CT20" s="628"/>
      <c r="CU20" s="628"/>
      <c r="CV20" s="628"/>
      <c r="CW20" s="628"/>
      <c r="CX20" s="628"/>
      <c r="CY20" s="629"/>
      <c r="CZ20" s="663">
        <v>100</v>
      </c>
      <c r="DA20" s="663"/>
      <c r="DB20" s="663"/>
      <c r="DC20" s="663"/>
      <c r="DD20" s="633">
        <v>304799</v>
      </c>
      <c r="DE20" s="628"/>
      <c r="DF20" s="628"/>
      <c r="DG20" s="628"/>
      <c r="DH20" s="628"/>
      <c r="DI20" s="628"/>
      <c r="DJ20" s="628"/>
      <c r="DK20" s="628"/>
      <c r="DL20" s="628"/>
      <c r="DM20" s="628"/>
      <c r="DN20" s="628"/>
      <c r="DO20" s="628"/>
      <c r="DP20" s="629"/>
      <c r="DQ20" s="633">
        <v>3034456</v>
      </c>
      <c r="DR20" s="628"/>
      <c r="DS20" s="628"/>
      <c r="DT20" s="628"/>
      <c r="DU20" s="628"/>
      <c r="DV20" s="628"/>
      <c r="DW20" s="628"/>
      <c r="DX20" s="628"/>
      <c r="DY20" s="628"/>
      <c r="DZ20" s="628"/>
      <c r="EA20" s="628"/>
      <c r="EB20" s="628"/>
      <c r="EC20" s="662"/>
    </row>
    <row r="21" spans="2:133" ht="11.25" customHeight="1" x14ac:dyDescent="0.15">
      <c r="B21" s="624" t="s">
        <v>264</v>
      </c>
      <c r="C21" s="625"/>
      <c r="D21" s="625"/>
      <c r="E21" s="625"/>
      <c r="F21" s="625"/>
      <c r="G21" s="625"/>
      <c r="H21" s="625"/>
      <c r="I21" s="625"/>
      <c r="J21" s="625"/>
      <c r="K21" s="625"/>
      <c r="L21" s="625"/>
      <c r="M21" s="625"/>
      <c r="N21" s="625"/>
      <c r="O21" s="625"/>
      <c r="P21" s="625"/>
      <c r="Q21" s="626"/>
      <c r="R21" s="627">
        <v>2048784</v>
      </c>
      <c r="S21" s="628"/>
      <c r="T21" s="628"/>
      <c r="U21" s="628"/>
      <c r="V21" s="628"/>
      <c r="W21" s="628"/>
      <c r="X21" s="628"/>
      <c r="Y21" s="629"/>
      <c r="Z21" s="663">
        <v>44.4</v>
      </c>
      <c r="AA21" s="663"/>
      <c r="AB21" s="663"/>
      <c r="AC21" s="663"/>
      <c r="AD21" s="664">
        <v>1729508</v>
      </c>
      <c r="AE21" s="664"/>
      <c r="AF21" s="664"/>
      <c r="AG21" s="664"/>
      <c r="AH21" s="664"/>
      <c r="AI21" s="664"/>
      <c r="AJ21" s="664"/>
      <c r="AK21" s="664"/>
      <c r="AL21" s="630">
        <v>73.400000000000006</v>
      </c>
      <c r="AM21" s="631"/>
      <c r="AN21" s="631"/>
      <c r="AO21" s="665"/>
      <c r="AP21" s="624" t="s">
        <v>265</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266</v>
      </c>
      <c r="C22" s="625"/>
      <c r="D22" s="625"/>
      <c r="E22" s="625"/>
      <c r="F22" s="625"/>
      <c r="G22" s="625"/>
      <c r="H22" s="625"/>
      <c r="I22" s="625"/>
      <c r="J22" s="625"/>
      <c r="K22" s="625"/>
      <c r="L22" s="625"/>
      <c r="M22" s="625"/>
      <c r="N22" s="625"/>
      <c r="O22" s="625"/>
      <c r="P22" s="625"/>
      <c r="Q22" s="626"/>
      <c r="R22" s="627">
        <v>1729508</v>
      </c>
      <c r="S22" s="628"/>
      <c r="T22" s="628"/>
      <c r="U22" s="628"/>
      <c r="V22" s="628"/>
      <c r="W22" s="628"/>
      <c r="X22" s="628"/>
      <c r="Y22" s="629"/>
      <c r="Z22" s="663">
        <v>37.5</v>
      </c>
      <c r="AA22" s="663"/>
      <c r="AB22" s="663"/>
      <c r="AC22" s="663"/>
      <c r="AD22" s="664">
        <v>1729508</v>
      </c>
      <c r="AE22" s="664"/>
      <c r="AF22" s="664"/>
      <c r="AG22" s="664"/>
      <c r="AH22" s="664"/>
      <c r="AI22" s="664"/>
      <c r="AJ22" s="664"/>
      <c r="AK22" s="664"/>
      <c r="AL22" s="630">
        <v>73.400000000000006</v>
      </c>
      <c r="AM22" s="631"/>
      <c r="AN22" s="631"/>
      <c r="AO22" s="665"/>
      <c r="AP22" s="624" t="s">
        <v>267</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269</v>
      </c>
      <c r="C23" s="625"/>
      <c r="D23" s="625"/>
      <c r="E23" s="625"/>
      <c r="F23" s="625"/>
      <c r="G23" s="625"/>
      <c r="H23" s="625"/>
      <c r="I23" s="625"/>
      <c r="J23" s="625"/>
      <c r="K23" s="625"/>
      <c r="L23" s="625"/>
      <c r="M23" s="625"/>
      <c r="N23" s="625"/>
      <c r="O23" s="625"/>
      <c r="P23" s="625"/>
      <c r="Q23" s="626"/>
      <c r="R23" s="627">
        <v>319276</v>
      </c>
      <c r="S23" s="628"/>
      <c r="T23" s="628"/>
      <c r="U23" s="628"/>
      <c r="V23" s="628"/>
      <c r="W23" s="628"/>
      <c r="X23" s="628"/>
      <c r="Y23" s="629"/>
      <c r="Z23" s="663">
        <v>6.9</v>
      </c>
      <c r="AA23" s="663"/>
      <c r="AB23" s="663"/>
      <c r="AC23" s="663"/>
      <c r="AD23" s="664" t="s">
        <v>122</v>
      </c>
      <c r="AE23" s="664"/>
      <c r="AF23" s="664"/>
      <c r="AG23" s="664"/>
      <c r="AH23" s="664"/>
      <c r="AI23" s="664"/>
      <c r="AJ23" s="664"/>
      <c r="AK23" s="664"/>
      <c r="AL23" s="630" t="s">
        <v>122</v>
      </c>
      <c r="AM23" s="631"/>
      <c r="AN23" s="631"/>
      <c r="AO23" s="665"/>
      <c r="AP23" s="624" t="s">
        <v>270</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24" t="s">
        <v>276</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277</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278</v>
      </c>
      <c r="CE24" s="677"/>
      <c r="CF24" s="677"/>
      <c r="CG24" s="677"/>
      <c r="CH24" s="677"/>
      <c r="CI24" s="677"/>
      <c r="CJ24" s="677"/>
      <c r="CK24" s="677"/>
      <c r="CL24" s="677"/>
      <c r="CM24" s="677"/>
      <c r="CN24" s="677"/>
      <c r="CO24" s="677"/>
      <c r="CP24" s="677"/>
      <c r="CQ24" s="678"/>
      <c r="CR24" s="673">
        <v>1677927</v>
      </c>
      <c r="CS24" s="674"/>
      <c r="CT24" s="674"/>
      <c r="CU24" s="674"/>
      <c r="CV24" s="674"/>
      <c r="CW24" s="674"/>
      <c r="CX24" s="674"/>
      <c r="CY24" s="702"/>
      <c r="CZ24" s="703">
        <v>39.9</v>
      </c>
      <c r="DA24" s="686"/>
      <c r="DB24" s="686"/>
      <c r="DC24" s="705"/>
      <c r="DD24" s="701">
        <v>1365190</v>
      </c>
      <c r="DE24" s="674"/>
      <c r="DF24" s="674"/>
      <c r="DG24" s="674"/>
      <c r="DH24" s="674"/>
      <c r="DI24" s="674"/>
      <c r="DJ24" s="674"/>
      <c r="DK24" s="702"/>
      <c r="DL24" s="701">
        <v>1253349</v>
      </c>
      <c r="DM24" s="674"/>
      <c r="DN24" s="674"/>
      <c r="DO24" s="674"/>
      <c r="DP24" s="674"/>
      <c r="DQ24" s="674"/>
      <c r="DR24" s="674"/>
      <c r="DS24" s="674"/>
      <c r="DT24" s="674"/>
      <c r="DU24" s="674"/>
      <c r="DV24" s="702"/>
      <c r="DW24" s="703">
        <v>53</v>
      </c>
      <c r="DX24" s="686"/>
      <c r="DY24" s="686"/>
      <c r="DZ24" s="686"/>
      <c r="EA24" s="686"/>
      <c r="EB24" s="686"/>
      <c r="EC24" s="704"/>
    </row>
    <row r="25" spans="2:133" ht="11.25" customHeight="1" x14ac:dyDescent="0.15">
      <c r="B25" s="624" t="s">
        <v>279</v>
      </c>
      <c r="C25" s="625"/>
      <c r="D25" s="625"/>
      <c r="E25" s="625"/>
      <c r="F25" s="625"/>
      <c r="G25" s="625"/>
      <c r="H25" s="625"/>
      <c r="I25" s="625"/>
      <c r="J25" s="625"/>
      <c r="K25" s="625"/>
      <c r="L25" s="625"/>
      <c r="M25" s="625"/>
      <c r="N25" s="625"/>
      <c r="O25" s="625"/>
      <c r="P25" s="625"/>
      <c r="Q25" s="626"/>
      <c r="R25" s="627">
        <v>2664611</v>
      </c>
      <c r="S25" s="628"/>
      <c r="T25" s="628"/>
      <c r="U25" s="628"/>
      <c r="V25" s="628"/>
      <c r="W25" s="628"/>
      <c r="X25" s="628"/>
      <c r="Y25" s="629"/>
      <c r="Z25" s="663">
        <v>57.7</v>
      </c>
      <c r="AA25" s="663"/>
      <c r="AB25" s="663"/>
      <c r="AC25" s="663"/>
      <c r="AD25" s="664">
        <v>2345335</v>
      </c>
      <c r="AE25" s="664"/>
      <c r="AF25" s="664"/>
      <c r="AG25" s="664"/>
      <c r="AH25" s="664"/>
      <c r="AI25" s="664"/>
      <c r="AJ25" s="664"/>
      <c r="AK25" s="664"/>
      <c r="AL25" s="630">
        <v>99.6</v>
      </c>
      <c r="AM25" s="631"/>
      <c r="AN25" s="631"/>
      <c r="AO25" s="665"/>
      <c r="AP25" s="624" t="s">
        <v>280</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281</v>
      </c>
      <c r="CE25" s="625"/>
      <c r="CF25" s="625"/>
      <c r="CG25" s="625"/>
      <c r="CH25" s="625"/>
      <c r="CI25" s="625"/>
      <c r="CJ25" s="625"/>
      <c r="CK25" s="625"/>
      <c r="CL25" s="625"/>
      <c r="CM25" s="625"/>
      <c r="CN25" s="625"/>
      <c r="CO25" s="625"/>
      <c r="CP25" s="625"/>
      <c r="CQ25" s="626"/>
      <c r="CR25" s="627">
        <v>970002</v>
      </c>
      <c r="CS25" s="636"/>
      <c r="CT25" s="636"/>
      <c r="CU25" s="636"/>
      <c r="CV25" s="636"/>
      <c r="CW25" s="636"/>
      <c r="CX25" s="636"/>
      <c r="CY25" s="637"/>
      <c r="CZ25" s="630">
        <v>23.1</v>
      </c>
      <c r="DA25" s="638"/>
      <c r="DB25" s="638"/>
      <c r="DC25" s="639"/>
      <c r="DD25" s="633">
        <v>867224</v>
      </c>
      <c r="DE25" s="636"/>
      <c r="DF25" s="636"/>
      <c r="DG25" s="636"/>
      <c r="DH25" s="636"/>
      <c r="DI25" s="636"/>
      <c r="DJ25" s="636"/>
      <c r="DK25" s="637"/>
      <c r="DL25" s="633">
        <v>828633</v>
      </c>
      <c r="DM25" s="636"/>
      <c r="DN25" s="636"/>
      <c r="DO25" s="636"/>
      <c r="DP25" s="636"/>
      <c r="DQ25" s="636"/>
      <c r="DR25" s="636"/>
      <c r="DS25" s="636"/>
      <c r="DT25" s="636"/>
      <c r="DU25" s="636"/>
      <c r="DV25" s="637"/>
      <c r="DW25" s="630">
        <v>35</v>
      </c>
      <c r="DX25" s="638"/>
      <c r="DY25" s="638"/>
      <c r="DZ25" s="638"/>
      <c r="EA25" s="638"/>
      <c r="EB25" s="638"/>
      <c r="EC25" s="652"/>
    </row>
    <row r="26" spans="2:133" ht="11.25" customHeight="1" x14ac:dyDescent="0.15">
      <c r="B26" s="624" t="s">
        <v>282</v>
      </c>
      <c r="C26" s="625"/>
      <c r="D26" s="625"/>
      <c r="E26" s="625"/>
      <c r="F26" s="625"/>
      <c r="G26" s="625"/>
      <c r="H26" s="625"/>
      <c r="I26" s="625"/>
      <c r="J26" s="625"/>
      <c r="K26" s="625"/>
      <c r="L26" s="625"/>
      <c r="M26" s="625"/>
      <c r="N26" s="625"/>
      <c r="O26" s="625"/>
      <c r="P26" s="625"/>
      <c r="Q26" s="626"/>
      <c r="R26" s="627" t="s">
        <v>122</v>
      </c>
      <c r="S26" s="628"/>
      <c r="T26" s="628"/>
      <c r="U26" s="628"/>
      <c r="V26" s="628"/>
      <c r="W26" s="628"/>
      <c r="X26" s="628"/>
      <c r="Y26" s="629"/>
      <c r="Z26" s="663" t="s">
        <v>122</v>
      </c>
      <c r="AA26" s="663"/>
      <c r="AB26" s="663"/>
      <c r="AC26" s="663"/>
      <c r="AD26" s="664" t="s">
        <v>122</v>
      </c>
      <c r="AE26" s="664"/>
      <c r="AF26" s="664"/>
      <c r="AG26" s="664"/>
      <c r="AH26" s="664"/>
      <c r="AI26" s="664"/>
      <c r="AJ26" s="664"/>
      <c r="AK26" s="664"/>
      <c r="AL26" s="630" t="s">
        <v>122</v>
      </c>
      <c r="AM26" s="631"/>
      <c r="AN26" s="631"/>
      <c r="AO26" s="665"/>
      <c r="AP26" s="624" t="s">
        <v>283</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284</v>
      </c>
      <c r="CE26" s="625"/>
      <c r="CF26" s="625"/>
      <c r="CG26" s="625"/>
      <c r="CH26" s="625"/>
      <c r="CI26" s="625"/>
      <c r="CJ26" s="625"/>
      <c r="CK26" s="625"/>
      <c r="CL26" s="625"/>
      <c r="CM26" s="625"/>
      <c r="CN26" s="625"/>
      <c r="CO26" s="625"/>
      <c r="CP26" s="625"/>
      <c r="CQ26" s="626"/>
      <c r="CR26" s="627">
        <v>588555</v>
      </c>
      <c r="CS26" s="628"/>
      <c r="CT26" s="628"/>
      <c r="CU26" s="628"/>
      <c r="CV26" s="628"/>
      <c r="CW26" s="628"/>
      <c r="CX26" s="628"/>
      <c r="CY26" s="629"/>
      <c r="CZ26" s="630">
        <v>14</v>
      </c>
      <c r="DA26" s="638"/>
      <c r="DB26" s="638"/>
      <c r="DC26" s="639"/>
      <c r="DD26" s="633">
        <v>520848</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285</v>
      </c>
      <c r="C27" s="625"/>
      <c r="D27" s="625"/>
      <c r="E27" s="625"/>
      <c r="F27" s="625"/>
      <c r="G27" s="625"/>
      <c r="H27" s="625"/>
      <c r="I27" s="625"/>
      <c r="J27" s="625"/>
      <c r="K27" s="625"/>
      <c r="L27" s="625"/>
      <c r="M27" s="625"/>
      <c r="N27" s="625"/>
      <c r="O27" s="625"/>
      <c r="P27" s="625"/>
      <c r="Q27" s="626"/>
      <c r="R27" s="627">
        <v>21523</v>
      </c>
      <c r="S27" s="628"/>
      <c r="T27" s="628"/>
      <c r="U27" s="628"/>
      <c r="V27" s="628"/>
      <c r="W27" s="628"/>
      <c r="X27" s="628"/>
      <c r="Y27" s="629"/>
      <c r="Z27" s="663">
        <v>0.5</v>
      </c>
      <c r="AA27" s="663"/>
      <c r="AB27" s="663"/>
      <c r="AC27" s="663"/>
      <c r="AD27" s="664" t="s">
        <v>122</v>
      </c>
      <c r="AE27" s="664"/>
      <c r="AF27" s="664"/>
      <c r="AG27" s="664"/>
      <c r="AH27" s="664"/>
      <c r="AI27" s="664"/>
      <c r="AJ27" s="664"/>
      <c r="AK27" s="664"/>
      <c r="AL27" s="630" t="s">
        <v>122</v>
      </c>
      <c r="AM27" s="631"/>
      <c r="AN27" s="631"/>
      <c r="AO27" s="665"/>
      <c r="AP27" s="624" t="s">
        <v>286</v>
      </c>
      <c r="AQ27" s="625"/>
      <c r="AR27" s="625"/>
      <c r="AS27" s="625"/>
      <c r="AT27" s="625"/>
      <c r="AU27" s="625"/>
      <c r="AV27" s="625"/>
      <c r="AW27" s="625"/>
      <c r="AX27" s="625"/>
      <c r="AY27" s="625"/>
      <c r="AZ27" s="625"/>
      <c r="BA27" s="625"/>
      <c r="BB27" s="625"/>
      <c r="BC27" s="625"/>
      <c r="BD27" s="625"/>
      <c r="BE27" s="625"/>
      <c r="BF27" s="626"/>
      <c r="BG27" s="627">
        <v>438767</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287</v>
      </c>
      <c r="CE27" s="625"/>
      <c r="CF27" s="625"/>
      <c r="CG27" s="625"/>
      <c r="CH27" s="625"/>
      <c r="CI27" s="625"/>
      <c r="CJ27" s="625"/>
      <c r="CK27" s="625"/>
      <c r="CL27" s="625"/>
      <c r="CM27" s="625"/>
      <c r="CN27" s="625"/>
      <c r="CO27" s="625"/>
      <c r="CP27" s="625"/>
      <c r="CQ27" s="626"/>
      <c r="CR27" s="627">
        <v>382803</v>
      </c>
      <c r="CS27" s="636"/>
      <c r="CT27" s="636"/>
      <c r="CU27" s="636"/>
      <c r="CV27" s="636"/>
      <c r="CW27" s="636"/>
      <c r="CX27" s="636"/>
      <c r="CY27" s="637"/>
      <c r="CZ27" s="630">
        <v>9.1</v>
      </c>
      <c r="DA27" s="638"/>
      <c r="DB27" s="638"/>
      <c r="DC27" s="639"/>
      <c r="DD27" s="633">
        <v>172844</v>
      </c>
      <c r="DE27" s="636"/>
      <c r="DF27" s="636"/>
      <c r="DG27" s="636"/>
      <c r="DH27" s="636"/>
      <c r="DI27" s="636"/>
      <c r="DJ27" s="636"/>
      <c r="DK27" s="637"/>
      <c r="DL27" s="633">
        <v>99594</v>
      </c>
      <c r="DM27" s="636"/>
      <c r="DN27" s="636"/>
      <c r="DO27" s="636"/>
      <c r="DP27" s="636"/>
      <c r="DQ27" s="636"/>
      <c r="DR27" s="636"/>
      <c r="DS27" s="636"/>
      <c r="DT27" s="636"/>
      <c r="DU27" s="636"/>
      <c r="DV27" s="637"/>
      <c r="DW27" s="630">
        <v>4.2</v>
      </c>
      <c r="DX27" s="638"/>
      <c r="DY27" s="638"/>
      <c r="DZ27" s="638"/>
      <c r="EA27" s="638"/>
      <c r="EB27" s="638"/>
      <c r="EC27" s="652"/>
    </row>
    <row r="28" spans="2:133" ht="11.25" customHeight="1" x14ac:dyDescent="0.15">
      <c r="B28" s="624" t="s">
        <v>288</v>
      </c>
      <c r="C28" s="625"/>
      <c r="D28" s="625"/>
      <c r="E28" s="625"/>
      <c r="F28" s="625"/>
      <c r="G28" s="625"/>
      <c r="H28" s="625"/>
      <c r="I28" s="625"/>
      <c r="J28" s="625"/>
      <c r="K28" s="625"/>
      <c r="L28" s="625"/>
      <c r="M28" s="625"/>
      <c r="N28" s="625"/>
      <c r="O28" s="625"/>
      <c r="P28" s="625"/>
      <c r="Q28" s="626"/>
      <c r="R28" s="627">
        <v>7527</v>
      </c>
      <c r="S28" s="628"/>
      <c r="T28" s="628"/>
      <c r="U28" s="628"/>
      <c r="V28" s="628"/>
      <c r="W28" s="628"/>
      <c r="X28" s="628"/>
      <c r="Y28" s="629"/>
      <c r="Z28" s="663">
        <v>0.2</v>
      </c>
      <c r="AA28" s="663"/>
      <c r="AB28" s="663"/>
      <c r="AC28" s="663"/>
      <c r="AD28" s="664">
        <v>4510</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289</v>
      </c>
      <c r="CE28" s="625"/>
      <c r="CF28" s="625"/>
      <c r="CG28" s="625"/>
      <c r="CH28" s="625"/>
      <c r="CI28" s="625"/>
      <c r="CJ28" s="625"/>
      <c r="CK28" s="625"/>
      <c r="CL28" s="625"/>
      <c r="CM28" s="625"/>
      <c r="CN28" s="625"/>
      <c r="CO28" s="625"/>
      <c r="CP28" s="625"/>
      <c r="CQ28" s="626"/>
      <c r="CR28" s="627">
        <v>325122</v>
      </c>
      <c r="CS28" s="628"/>
      <c r="CT28" s="628"/>
      <c r="CU28" s="628"/>
      <c r="CV28" s="628"/>
      <c r="CW28" s="628"/>
      <c r="CX28" s="628"/>
      <c r="CY28" s="629"/>
      <c r="CZ28" s="630">
        <v>7.7</v>
      </c>
      <c r="DA28" s="638"/>
      <c r="DB28" s="638"/>
      <c r="DC28" s="639"/>
      <c r="DD28" s="633">
        <v>325122</v>
      </c>
      <c r="DE28" s="628"/>
      <c r="DF28" s="628"/>
      <c r="DG28" s="628"/>
      <c r="DH28" s="628"/>
      <c r="DI28" s="628"/>
      <c r="DJ28" s="628"/>
      <c r="DK28" s="629"/>
      <c r="DL28" s="633">
        <v>325122</v>
      </c>
      <c r="DM28" s="628"/>
      <c r="DN28" s="628"/>
      <c r="DO28" s="628"/>
      <c r="DP28" s="628"/>
      <c r="DQ28" s="628"/>
      <c r="DR28" s="628"/>
      <c r="DS28" s="628"/>
      <c r="DT28" s="628"/>
      <c r="DU28" s="628"/>
      <c r="DV28" s="629"/>
      <c r="DW28" s="630">
        <v>13.7</v>
      </c>
      <c r="DX28" s="638"/>
      <c r="DY28" s="638"/>
      <c r="DZ28" s="638"/>
      <c r="EA28" s="638"/>
      <c r="EB28" s="638"/>
      <c r="EC28" s="652"/>
    </row>
    <row r="29" spans="2:133" ht="11.25" customHeight="1" x14ac:dyDescent="0.15">
      <c r="B29" s="624" t="s">
        <v>290</v>
      </c>
      <c r="C29" s="625"/>
      <c r="D29" s="625"/>
      <c r="E29" s="625"/>
      <c r="F29" s="625"/>
      <c r="G29" s="625"/>
      <c r="H29" s="625"/>
      <c r="I29" s="625"/>
      <c r="J29" s="625"/>
      <c r="K29" s="625"/>
      <c r="L29" s="625"/>
      <c r="M29" s="625"/>
      <c r="N29" s="625"/>
      <c r="O29" s="625"/>
      <c r="P29" s="625"/>
      <c r="Q29" s="626"/>
      <c r="R29" s="627">
        <v>5607</v>
      </c>
      <c r="S29" s="628"/>
      <c r="T29" s="628"/>
      <c r="U29" s="628"/>
      <c r="V29" s="628"/>
      <c r="W29" s="628"/>
      <c r="X29" s="628"/>
      <c r="Y29" s="629"/>
      <c r="Z29" s="663">
        <v>0.1</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291</v>
      </c>
      <c r="CE29" s="641"/>
      <c r="CF29" s="624" t="s">
        <v>66</v>
      </c>
      <c r="CG29" s="625"/>
      <c r="CH29" s="625"/>
      <c r="CI29" s="625"/>
      <c r="CJ29" s="625"/>
      <c r="CK29" s="625"/>
      <c r="CL29" s="625"/>
      <c r="CM29" s="625"/>
      <c r="CN29" s="625"/>
      <c r="CO29" s="625"/>
      <c r="CP29" s="625"/>
      <c r="CQ29" s="626"/>
      <c r="CR29" s="627">
        <v>325122</v>
      </c>
      <c r="CS29" s="636"/>
      <c r="CT29" s="636"/>
      <c r="CU29" s="636"/>
      <c r="CV29" s="636"/>
      <c r="CW29" s="636"/>
      <c r="CX29" s="636"/>
      <c r="CY29" s="637"/>
      <c r="CZ29" s="630">
        <v>7.7</v>
      </c>
      <c r="DA29" s="638"/>
      <c r="DB29" s="638"/>
      <c r="DC29" s="639"/>
      <c r="DD29" s="633">
        <v>325122</v>
      </c>
      <c r="DE29" s="636"/>
      <c r="DF29" s="636"/>
      <c r="DG29" s="636"/>
      <c r="DH29" s="636"/>
      <c r="DI29" s="636"/>
      <c r="DJ29" s="636"/>
      <c r="DK29" s="637"/>
      <c r="DL29" s="633">
        <v>325122</v>
      </c>
      <c r="DM29" s="636"/>
      <c r="DN29" s="636"/>
      <c r="DO29" s="636"/>
      <c r="DP29" s="636"/>
      <c r="DQ29" s="636"/>
      <c r="DR29" s="636"/>
      <c r="DS29" s="636"/>
      <c r="DT29" s="636"/>
      <c r="DU29" s="636"/>
      <c r="DV29" s="637"/>
      <c r="DW29" s="630">
        <v>13.7</v>
      </c>
      <c r="DX29" s="638"/>
      <c r="DY29" s="638"/>
      <c r="DZ29" s="638"/>
      <c r="EA29" s="638"/>
      <c r="EB29" s="638"/>
      <c r="EC29" s="652"/>
    </row>
    <row r="30" spans="2:133" ht="11.25" customHeight="1" x14ac:dyDescent="0.15">
      <c r="B30" s="624" t="s">
        <v>292</v>
      </c>
      <c r="C30" s="625"/>
      <c r="D30" s="625"/>
      <c r="E30" s="625"/>
      <c r="F30" s="625"/>
      <c r="G30" s="625"/>
      <c r="H30" s="625"/>
      <c r="I30" s="625"/>
      <c r="J30" s="625"/>
      <c r="K30" s="625"/>
      <c r="L30" s="625"/>
      <c r="M30" s="625"/>
      <c r="N30" s="625"/>
      <c r="O30" s="625"/>
      <c r="P30" s="625"/>
      <c r="Q30" s="626"/>
      <c r="R30" s="627">
        <v>511320</v>
      </c>
      <c r="S30" s="628"/>
      <c r="T30" s="628"/>
      <c r="U30" s="628"/>
      <c r="V30" s="628"/>
      <c r="W30" s="628"/>
      <c r="X30" s="628"/>
      <c r="Y30" s="629"/>
      <c r="Z30" s="663">
        <v>11.1</v>
      </c>
      <c r="AA30" s="663"/>
      <c r="AB30" s="663"/>
      <c r="AC30" s="663"/>
      <c r="AD30" s="664" t="s">
        <v>122</v>
      </c>
      <c r="AE30" s="664"/>
      <c r="AF30" s="664"/>
      <c r="AG30" s="664"/>
      <c r="AH30" s="664"/>
      <c r="AI30" s="664"/>
      <c r="AJ30" s="664"/>
      <c r="AK30" s="664"/>
      <c r="AL30" s="630" t="s">
        <v>122</v>
      </c>
      <c r="AM30" s="631"/>
      <c r="AN30" s="631"/>
      <c r="AO30" s="665"/>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24" t="s">
        <v>295</v>
      </c>
      <c r="CG30" s="625"/>
      <c r="CH30" s="625"/>
      <c r="CI30" s="625"/>
      <c r="CJ30" s="625"/>
      <c r="CK30" s="625"/>
      <c r="CL30" s="625"/>
      <c r="CM30" s="625"/>
      <c r="CN30" s="625"/>
      <c r="CO30" s="625"/>
      <c r="CP30" s="625"/>
      <c r="CQ30" s="626"/>
      <c r="CR30" s="627">
        <v>302121</v>
      </c>
      <c r="CS30" s="628"/>
      <c r="CT30" s="628"/>
      <c r="CU30" s="628"/>
      <c r="CV30" s="628"/>
      <c r="CW30" s="628"/>
      <c r="CX30" s="628"/>
      <c r="CY30" s="629"/>
      <c r="CZ30" s="630">
        <v>7.2</v>
      </c>
      <c r="DA30" s="638"/>
      <c r="DB30" s="638"/>
      <c r="DC30" s="639"/>
      <c r="DD30" s="633">
        <v>302121</v>
      </c>
      <c r="DE30" s="628"/>
      <c r="DF30" s="628"/>
      <c r="DG30" s="628"/>
      <c r="DH30" s="628"/>
      <c r="DI30" s="628"/>
      <c r="DJ30" s="628"/>
      <c r="DK30" s="629"/>
      <c r="DL30" s="633">
        <v>302121</v>
      </c>
      <c r="DM30" s="628"/>
      <c r="DN30" s="628"/>
      <c r="DO30" s="628"/>
      <c r="DP30" s="628"/>
      <c r="DQ30" s="628"/>
      <c r="DR30" s="628"/>
      <c r="DS30" s="628"/>
      <c r="DT30" s="628"/>
      <c r="DU30" s="628"/>
      <c r="DV30" s="629"/>
      <c r="DW30" s="630">
        <v>12.8</v>
      </c>
      <c r="DX30" s="638"/>
      <c r="DY30" s="638"/>
      <c r="DZ30" s="638"/>
      <c r="EA30" s="638"/>
      <c r="EB30" s="638"/>
      <c r="EC30" s="652"/>
    </row>
    <row r="31" spans="2:133" ht="11.25" customHeight="1" x14ac:dyDescent="0.15">
      <c r="B31" s="696" t="s">
        <v>296</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297</v>
      </c>
      <c r="AQ31" s="689"/>
      <c r="AR31" s="689"/>
      <c r="AS31" s="689"/>
      <c r="AT31" s="690" t="s">
        <v>298</v>
      </c>
      <c r="AU31" s="218"/>
      <c r="AV31" s="218"/>
      <c r="AW31" s="218"/>
      <c r="AX31" s="676" t="s">
        <v>176</v>
      </c>
      <c r="AY31" s="677"/>
      <c r="AZ31" s="677"/>
      <c r="BA31" s="677"/>
      <c r="BB31" s="677"/>
      <c r="BC31" s="677"/>
      <c r="BD31" s="677"/>
      <c r="BE31" s="677"/>
      <c r="BF31" s="678"/>
      <c r="BG31" s="684">
        <v>99.7</v>
      </c>
      <c r="BH31" s="685"/>
      <c r="BI31" s="685"/>
      <c r="BJ31" s="685"/>
      <c r="BK31" s="685"/>
      <c r="BL31" s="685"/>
      <c r="BM31" s="686">
        <v>98.7</v>
      </c>
      <c r="BN31" s="685"/>
      <c r="BO31" s="685"/>
      <c r="BP31" s="685"/>
      <c r="BQ31" s="687"/>
      <c r="BR31" s="684">
        <v>99.6</v>
      </c>
      <c r="BS31" s="685"/>
      <c r="BT31" s="685"/>
      <c r="BU31" s="685"/>
      <c r="BV31" s="685"/>
      <c r="BW31" s="685"/>
      <c r="BX31" s="686">
        <v>98.8</v>
      </c>
      <c r="BY31" s="685"/>
      <c r="BZ31" s="685"/>
      <c r="CA31" s="685"/>
      <c r="CB31" s="687"/>
      <c r="CD31" s="642"/>
      <c r="CE31" s="643"/>
      <c r="CF31" s="624" t="s">
        <v>299</v>
      </c>
      <c r="CG31" s="625"/>
      <c r="CH31" s="625"/>
      <c r="CI31" s="625"/>
      <c r="CJ31" s="625"/>
      <c r="CK31" s="625"/>
      <c r="CL31" s="625"/>
      <c r="CM31" s="625"/>
      <c r="CN31" s="625"/>
      <c r="CO31" s="625"/>
      <c r="CP31" s="625"/>
      <c r="CQ31" s="626"/>
      <c r="CR31" s="627">
        <v>23001</v>
      </c>
      <c r="CS31" s="636"/>
      <c r="CT31" s="636"/>
      <c r="CU31" s="636"/>
      <c r="CV31" s="636"/>
      <c r="CW31" s="636"/>
      <c r="CX31" s="636"/>
      <c r="CY31" s="637"/>
      <c r="CZ31" s="630">
        <v>0.5</v>
      </c>
      <c r="DA31" s="638"/>
      <c r="DB31" s="638"/>
      <c r="DC31" s="639"/>
      <c r="DD31" s="633">
        <v>23001</v>
      </c>
      <c r="DE31" s="636"/>
      <c r="DF31" s="636"/>
      <c r="DG31" s="636"/>
      <c r="DH31" s="636"/>
      <c r="DI31" s="636"/>
      <c r="DJ31" s="636"/>
      <c r="DK31" s="637"/>
      <c r="DL31" s="633">
        <v>23001</v>
      </c>
      <c r="DM31" s="636"/>
      <c r="DN31" s="636"/>
      <c r="DO31" s="636"/>
      <c r="DP31" s="636"/>
      <c r="DQ31" s="636"/>
      <c r="DR31" s="636"/>
      <c r="DS31" s="636"/>
      <c r="DT31" s="636"/>
      <c r="DU31" s="636"/>
      <c r="DV31" s="637"/>
      <c r="DW31" s="630">
        <v>1</v>
      </c>
      <c r="DX31" s="638"/>
      <c r="DY31" s="638"/>
      <c r="DZ31" s="638"/>
      <c r="EA31" s="638"/>
      <c r="EB31" s="638"/>
      <c r="EC31" s="652"/>
    </row>
    <row r="32" spans="2:133" ht="11.25" customHeight="1" x14ac:dyDescent="0.15">
      <c r="B32" s="624" t="s">
        <v>300</v>
      </c>
      <c r="C32" s="625"/>
      <c r="D32" s="625"/>
      <c r="E32" s="625"/>
      <c r="F32" s="625"/>
      <c r="G32" s="625"/>
      <c r="H32" s="625"/>
      <c r="I32" s="625"/>
      <c r="J32" s="625"/>
      <c r="K32" s="625"/>
      <c r="L32" s="625"/>
      <c r="M32" s="625"/>
      <c r="N32" s="625"/>
      <c r="O32" s="625"/>
      <c r="P32" s="625"/>
      <c r="Q32" s="626"/>
      <c r="R32" s="627">
        <v>274773</v>
      </c>
      <c r="S32" s="628"/>
      <c r="T32" s="628"/>
      <c r="U32" s="628"/>
      <c r="V32" s="628"/>
      <c r="W32" s="628"/>
      <c r="X32" s="628"/>
      <c r="Y32" s="629"/>
      <c r="Z32" s="663">
        <v>6</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14" t="s">
        <v>301</v>
      </c>
      <c r="AX32" s="624" t="s">
        <v>302</v>
      </c>
      <c r="AY32" s="625"/>
      <c r="AZ32" s="625"/>
      <c r="BA32" s="625"/>
      <c r="BB32" s="625"/>
      <c r="BC32" s="625"/>
      <c r="BD32" s="625"/>
      <c r="BE32" s="625"/>
      <c r="BF32" s="626"/>
      <c r="BG32" s="683">
        <v>99.7</v>
      </c>
      <c r="BH32" s="636"/>
      <c r="BI32" s="636"/>
      <c r="BJ32" s="636"/>
      <c r="BK32" s="636"/>
      <c r="BL32" s="636"/>
      <c r="BM32" s="631">
        <v>99</v>
      </c>
      <c r="BN32" s="636"/>
      <c r="BO32" s="636"/>
      <c r="BP32" s="636"/>
      <c r="BQ32" s="661"/>
      <c r="BR32" s="683">
        <v>99.7</v>
      </c>
      <c r="BS32" s="636"/>
      <c r="BT32" s="636"/>
      <c r="BU32" s="636"/>
      <c r="BV32" s="636"/>
      <c r="BW32" s="636"/>
      <c r="BX32" s="631">
        <v>99.2</v>
      </c>
      <c r="BY32" s="636"/>
      <c r="BZ32" s="636"/>
      <c r="CA32" s="636"/>
      <c r="CB32" s="661"/>
      <c r="CD32" s="644"/>
      <c r="CE32" s="645"/>
      <c r="CF32" s="624" t="s">
        <v>303</v>
      </c>
      <c r="CG32" s="625"/>
      <c r="CH32" s="625"/>
      <c r="CI32" s="625"/>
      <c r="CJ32" s="625"/>
      <c r="CK32" s="625"/>
      <c r="CL32" s="625"/>
      <c r="CM32" s="625"/>
      <c r="CN32" s="625"/>
      <c r="CO32" s="625"/>
      <c r="CP32" s="625"/>
      <c r="CQ32" s="626"/>
      <c r="CR32" s="627" t="s">
        <v>122</v>
      </c>
      <c r="CS32" s="628"/>
      <c r="CT32" s="628"/>
      <c r="CU32" s="628"/>
      <c r="CV32" s="628"/>
      <c r="CW32" s="628"/>
      <c r="CX32" s="628"/>
      <c r="CY32" s="629"/>
      <c r="CZ32" s="630" t="s">
        <v>122</v>
      </c>
      <c r="DA32" s="638"/>
      <c r="DB32" s="638"/>
      <c r="DC32" s="639"/>
      <c r="DD32" s="633" t="s">
        <v>122</v>
      </c>
      <c r="DE32" s="628"/>
      <c r="DF32" s="628"/>
      <c r="DG32" s="628"/>
      <c r="DH32" s="628"/>
      <c r="DI32" s="628"/>
      <c r="DJ32" s="628"/>
      <c r="DK32" s="629"/>
      <c r="DL32" s="633" t="s">
        <v>122</v>
      </c>
      <c r="DM32" s="628"/>
      <c r="DN32" s="628"/>
      <c r="DO32" s="628"/>
      <c r="DP32" s="628"/>
      <c r="DQ32" s="628"/>
      <c r="DR32" s="628"/>
      <c r="DS32" s="628"/>
      <c r="DT32" s="628"/>
      <c r="DU32" s="628"/>
      <c r="DV32" s="629"/>
      <c r="DW32" s="630" t="s">
        <v>122</v>
      </c>
      <c r="DX32" s="638"/>
      <c r="DY32" s="638"/>
      <c r="DZ32" s="638"/>
      <c r="EA32" s="638"/>
      <c r="EB32" s="638"/>
      <c r="EC32" s="652"/>
    </row>
    <row r="33" spans="2:133" ht="11.25" customHeight="1" x14ac:dyDescent="0.15">
      <c r="B33" s="624" t="s">
        <v>304</v>
      </c>
      <c r="C33" s="625"/>
      <c r="D33" s="625"/>
      <c r="E33" s="625"/>
      <c r="F33" s="625"/>
      <c r="G33" s="625"/>
      <c r="H33" s="625"/>
      <c r="I33" s="625"/>
      <c r="J33" s="625"/>
      <c r="K33" s="625"/>
      <c r="L33" s="625"/>
      <c r="M33" s="625"/>
      <c r="N33" s="625"/>
      <c r="O33" s="625"/>
      <c r="P33" s="625"/>
      <c r="Q33" s="626"/>
      <c r="R33" s="627">
        <v>43728</v>
      </c>
      <c r="S33" s="628"/>
      <c r="T33" s="628"/>
      <c r="U33" s="628"/>
      <c r="V33" s="628"/>
      <c r="W33" s="628"/>
      <c r="X33" s="628"/>
      <c r="Y33" s="629"/>
      <c r="Z33" s="663">
        <v>0.9</v>
      </c>
      <c r="AA33" s="663"/>
      <c r="AB33" s="663"/>
      <c r="AC33" s="663"/>
      <c r="AD33" s="664">
        <v>5524</v>
      </c>
      <c r="AE33" s="664"/>
      <c r="AF33" s="664"/>
      <c r="AG33" s="664"/>
      <c r="AH33" s="664"/>
      <c r="AI33" s="664"/>
      <c r="AJ33" s="664"/>
      <c r="AK33" s="664"/>
      <c r="AL33" s="630">
        <v>0.2</v>
      </c>
      <c r="AM33" s="631"/>
      <c r="AN33" s="631"/>
      <c r="AO33" s="665"/>
      <c r="AP33" s="668"/>
      <c r="AQ33" s="669"/>
      <c r="AR33" s="669"/>
      <c r="AS33" s="669"/>
      <c r="AT33" s="692"/>
      <c r="AU33" s="219"/>
      <c r="AV33" s="219"/>
      <c r="AW33" s="219"/>
      <c r="AX33" s="608" t="s">
        <v>305</v>
      </c>
      <c r="AY33" s="609"/>
      <c r="AZ33" s="609"/>
      <c r="BA33" s="609"/>
      <c r="BB33" s="609"/>
      <c r="BC33" s="609"/>
      <c r="BD33" s="609"/>
      <c r="BE33" s="609"/>
      <c r="BF33" s="610"/>
      <c r="BG33" s="682">
        <v>99.5</v>
      </c>
      <c r="BH33" s="612"/>
      <c r="BI33" s="612"/>
      <c r="BJ33" s="612"/>
      <c r="BK33" s="612"/>
      <c r="BL33" s="612"/>
      <c r="BM33" s="656">
        <v>97.6</v>
      </c>
      <c r="BN33" s="612"/>
      <c r="BO33" s="612"/>
      <c r="BP33" s="612"/>
      <c r="BQ33" s="650"/>
      <c r="BR33" s="682">
        <v>99.5</v>
      </c>
      <c r="BS33" s="612"/>
      <c r="BT33" s="612"/>
      <c r="BU33" s="612"/>
      <c r="BV33" s="612"/>
      <c r="BW33" s="612"/>
      <c r="BX33" s="656">
        <v>97.7</v>
      </c>
      <c r="BY33" s="612"/>
      <c r="BZ33" s="612"/>
      <c r="CA33" s="612"/>
      <c r="CB33" s="650"/>
      <c r="CD33" s="624" t="s">
        <v>306</v>
      </c>
      <c r="CE33" s="625"/>
      <c r="CF33" s="625"/>
      <c r="CG33" s="625"/>
      <c r="CH33" s="625"/>
      <c r="CI33" s="625"/>
      <c r="CJ33" s="625"/>
      <c r="CK33" s="625"/>
      <c r="CL33" s="625"/>
      <c r="CM33" s="625"/>
      <c r="CN33" s="625"/>
      <c r="CO33" s="625"/>
      <c r="CP33" s="625"/>
      <c r="CQ33" s="626"/>
      <c r="CR33" s="627">
        <v>2186484</v>
      </c>
      <c r="CS33" s="636"/>
      <c r="CT33" s="636"/>
      <c r="CU33" s="636"/>
      <c r="CV33" s="636"/>
      <c r="CW33" s="636"/>
      <c r="CX33" s="636"/>
      <c r="CY33" s="637"/>
      <c r="CZ33" s="630">
        <v>52</v>
      </c>
      <c r="DA33" s="638"/>
      <c r="DB33" s="638"/>
      <c r="DC33" s="639"/>
      <c r="DD33" s="633">
        <v>1612554</v>
      </c>
      <c r="DE33" s="636"/>
      <c r="DF33" s="636"/>
      <c r="DG33" s="636"/>
      <c r="DH33" s="636"/>
      <c r="DI33" s="636"/>
      <c r="DJ33" s="636"/>
      <c r="DK33" s="637"/>
      <c r="DL33" s="633">
        <v>985151</v>
      </c>
      <c r="DM33" s="636"/>
      <c r="DN33" s="636"/>
      <c r="DO33" s="636"/>
      <c r="DP33" s="636"/>
      <c r="DQ33" s="636"/>
      <c r="DR33" s="636"/>
      <c r="DS33" s="636"/>
      <c r="DT33" s="636"/>
      <c r="DU33" s="636"/>
      <c r="DV33" s="637"/>
      <c r="DW33" s="630">
        <v>41.7</v>
      </c>
      <c r="DX33" s="638"/>
      <c r="DY33" s="638"/>
      <c r="DZ33" s="638"/>
      <c r="EA33" s="638"/>
      <c r="EB33" s="638"/>
      <c r="EC33" s="652"/>
    </row>
    <row r="34" spans="2:133" ht="11.25" customHeight="1" x14ac:dyDescent="0.15">
      <c r="B34" s="624" t="s">
        <v>307</v>
      </c>
      <c r="C34" s="625"/>
      <c r="D34" s="625"/>
      <c r="E34" s="625"/>
      <c r="F34" s="625"/>
      <c r="G34" s="625"/>
      <c r="H34" s="625"/>
      <c r="I34" s="625"/>
      <c r="J34" s="625"/>
      <c r="K34" s="625"/>
      <c r="L34" s="625"/>
      <c r="M34" s="625"/>
      <c r="N34" s="625"/>
      <c r="O34" s="625"/>
      <c r="P34" s="625"/>
      <c r="Q34" s="626"/>
      <c r="R34" s="627">
        <v>75689</v>
      </c>
      <c r="S34" s="628"/>
      <c r="T34" s="628"/>
      <c r="U34" s="628"/>
      <c r="V34" s="628"/>
      <c r="W34" s="628"/>
      <c r="X34" s="628"/>
      <c r="Y34" s="629"/>
      <c r="Z34" s="663">
        <v>1.6</v>
      </c>
      <c r="AA34" s="663"/>
      <c r="AB34" s="663"/>
      <c r="AC34" s="663"/>
      <c r="AD34" s="664" t="s">
        <v>122</v>
      </c>
      <c r="AE34" s="664"/>
      <c r="AF34" s="664"/>
      <c r="AG34" s="664"/>
      <c r="AH34" s="664"/>
      <c r="AI34" s="664"/>
      <c r="AJ34" s="664"/>
      <c r="AK34" s="664"/>
      <c r="AL34" s="630" t="s">
        <v>122</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308</v>
      </c>
      <c r="CE34" s="625"/>
      <c r="CF34" s="625"/>
      <c r="CG34" s="625"/>
      <c r="CH34" s="625"/>
      <c r="CI34" s="625"/>
      <c r="CJ34" s="625"/>
      <c r="CK34" s="625"/>
      <c r="CL34" s="625"/>
      <c r="CM34" s="625"/>
      <c r="CN34" s="625"/>
      <c r="CO34" s="625"/>
      <c r="CP34" s="625"/>
      <c r="CQ34" s="626"/>
      <c r="CR34" s="627">
        <v>1008242</v>
      </c>
      <c r="CS34" s="628"/>
      <c r="CT34" s="628"/>
      <c r="CU34" s="628"/>
      <c r="CV34" s="628"/>
      <c r="CW34" s="628"/>
      <c r="CX34" s="628"/>
      <c r="CY34" s="629"/>
      <c r="CZ34" s="630">
        <v>24</v>
      </c>
      <c r="DA34" s="638"/>
      <c r="DB34" s="638"/>
      <c r="DC34" s="639"/>
      <c r="DD34" s="633">
        <v>629833</v>
      </c>
      <c r="DE34" s="628"/>
      <c r="DF34" s="628"/>
      <c r="DG34" s="628"/>
      <c r="DH34" s="628"/>
      <c r="DI34" s="628"/>
      <c r="DJ34" s="628"/>
      <c r="DK34" s="629"/>
      <c r="DL34" s="633">
        <v>482011</v>
      </c>
      <c r="DM34" s="628"/>
      <c r="DN34" s="628"/>
      <c r="DO34" s="628"/>
      <c r="DP34" s="628"/>
      <c r="DQ34" s="628"/>
      <c r="DR34" s="628"/>
      <c r="DS34" s="628"/>
      <c r="DT34" s="628"/>
      <c r="DU34" s="628"/>
      <c r="DV34" s="629"/>
      <c r="DW34" s="630">
        <v>20.399999999999999</v>
      </c>
      <c r="DX34" s="638"/>
      <c r="DY34" s="638"/>
      <c r="DZ34" s="638"/>
      <c r="EA34" s="638"/>
      <c r="EB34" s="638"/>
      <c r="EC34" s="652"/>
    </row>
    <row r="35" spans="2:133" ht="11.25" customHeight="1" x14ac:dyDescent="0.15">
      <c r="B35" s="624" t="s">
        <v>309</v>
      </c>
      <c r="C35" s="625"/>
      <c r="D35" s="625"/>
      <c r="E35" s="625"/>
      <c r="F35" s="625"/>
      <c r="G35" s="625"/>
      <c r="H35" s="625"/>
      <c r="I35" s="625"/>
      <c r="J35" s="625"/>
      <c r="K35" s="625"/>
      <c r="L35" s="625"/>
      <c r="M35" s="625"/>
      <c r="N35" s="625"/>
      <c r="O35" s="625"/>
      <c r="P35" s="625"/>
      <c r="Q35" s="626"/>
      <c r="R35" s="627">
        <v>355274</v>
      </c>
      <c r="S35" s="628"/>
      <c r="T35" s="628"/>
      <c r="U35" s="628"/>
      <c r="V35" s="628"/>
      <c r="W35" s="628"/>
      <c r="X35" s="628"/>
      <c r="Y35" s="629"/>
      <c r="Z35" s="663">
        <v>7.7</v>
      </c>
      <c r="AA35" s="663"/>
      <c r="AB35" s="663"/>
      <c r="AC35" s="663"/>
      <c r="AD35" s="664" t="s">
        <v>122</v>
      </c>
      <c r="AE35" s="664"/>
      <c r="AF35" s="664"/>
      <c r="AG35" s="664"/>
      <c r="AH35" s="664"/>
      <c r="AI35" s="664"/>
      <c r="AJ35" s="664"/>
      <c r="AK35" s="664"/>
      <c r="AL35" s="630" t="s">
        <v>122</v>
      </c>
      <c r="AM35" s="631"/>
      <c r="AN35" s="631"/>
      <c r="AO35" s="665"/>
      <c r="AP35" s="222"/>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312</v>
      </c>
      <c r="CE35" s="625"/>
      <c r="CF35" s="625"/>
      <c r="CG35" s="625"/>
      <c r="CH35" s="625"/>
      <c r="CI35" s="625"/>
      <c r="CJ35" s="625"/>
      <c r="CK35" s="625"/>
      <c r="CL35" s="625"/>
      <c r="CM35" s="625"/>
      <c r="CN35" s="625"/>
      <c r="CO35" s="625"/>
      <c r="CP35" s="625"/>
      <c r="CQ35" s="626"/>
      <c r="CR35" s="627">
        <v>43831</v>
      </c>
      <c r="CS35" s="636"/>
      <c r="CT35" s="636"/>
      <c r="CU35" s="636"/>
      <c r="CV35" s="636"/>
      <c r="CW35" s="636"/>
      <c r="CX35" s="636"/>
      <c r="CY35" s="637"/>
      <c r="CZ35" s="630">
        <v>1</v>
      </c>
      <c r="DA35" s="638"/>
      <c r="DB35" s="638"/>
      <c r="DC35" s="639"/>
      <c r="DD35" s="633">
        <v>43275</v>
      </c>
      <c r="DE35" s="636"/>
      <c r="DF35" s="636"/>
      <c r="DG35" s="636"/>
      <c r="DH35" s="636"/>
      <c r="DI35" s="636"/>
      <c r="DJ35" s="636"/>
      <c r="DK35" s="637"/>
      <c r="DL35" s="633">
        <v>19316</v>
      </c>
      <c r="DM35" s="636"/>
      <c r="DN35" s="636"/>
      <c r="DO35" s="636"/>
      <c r="DP35" s="636"/>
      <c r="DQ35" s="636"/>
      <c r="DR35" s="636"/>
      <c r="DS35" s="636"/>
      <c r="DT35" s="636"/>
      <c r="DU35" s="636"/>
      <c r="DV35" s="637"/>
      <c r="DW35" s="630">
        <v>0.8</v>
      </c>
      <c r="DX35" s="638"/>
      <c r="DY35" s="638"/>
      <c r="DZ35" s="638"/>
      <c r="EA35" s="638"/>
      <c r="EB35" s="638"/>
      <c r="EC35" s="652"/>
    </row>
    <row r="36" spans="2:133" ht="11.25" customHeight="1" x14ac:dyDescent="0.15">
      <c r="B36" s="624" t="s">
        <v>313</v>
      </c>
      <c r="C36" s="625"/>
      <c r="D36" s="625"/>
      <c r="E36" s="625"/>
      <c r="F36" s="625"/>
      <c r="G36" s="625"/>
      <c r="H36" s="625"/>
      <c r="I36" s="625"/>
      <c r="J36" s="625"/>
      <c r="K36" s="625"/>
      <c r="L36" s="625"/>
      <c r="M36" s="625"/>
      <c r="N36" s="625"/>
      <c r="O36" s="625"/>
      <c r="P36" s="625"/>
      <c r="Q36" s="626"/>
      <c r="R36" s="627">
        <v>373569</v>
      </c>
      <c r="S36" s="628"/>
      <c r="T36" s="628"/>
      <c r="U36" s="628"/>
      <c r="V36" s="628"/>
      <c r="W36" s="628"/>
      <c r="X36" s="628"/>
      <c r="Y36" s="629"/>
      <c r="Z36" s="663">
        <v>8.1</v>
      </c>
      <c r="AA36" s="663"/>
      <c r="AB36" s="663"/>
      <c r="AC36" s="663"/>
      <c r="AD36" s="664" t="s">
        <v>122</v>
      </c>
      <c r="AE36" s="664"/>
      <c r="AF36" s="664"/>
      <c r="AG36" s="664"/>
      <c r="AH36" s="664"/>
      <c r="AI36" s="664"/>
      <c r="AJ36" s="664"/>
      <c r="AK36" s="664"/>
      <c r="AL36" s="630" t="s">
        <v>122</v>
      </c>
      <c r="AM36" s="631"/>
      <c r="AN36" s="631"/>
      <c r="AO36" s="665"/>
      <c r="AP36" s="222"/>
      <c r="AQ36" s="670" t="s">
        <v>314</v>
      </c>
      <c r="AR36" s="671"/>
      <c r="AS36" s="671"/>
      <c r="AT36" s="671"/>
      <c r="AU36" s="671"/>
      <c r="AV36" s="671"/>
      <c r="AW36" s="671"/>
      <c r="AX36" s="671"/>
      <c r="AY36" s="672"/>
      <c r="AZ36" s="673">
        <v>482965</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12913</v>
      </c>
      <c r="BW36" s="674"/>
      <c r="BX36" s="674"/>
      <c r="BY36" s="674"/>
      <c r="BZ36" s="674"/>
      <c r="CA36" s="674"/>
      <c r="CB36" s="675"/>
      <c r="CD36" s="624" t="s">
        <v>316</v>
      </c>
      <c r="CE36" s="625"/>
      <c r="CF36" s="625"/>
      <c r="CG36" s="625"/>
      <c r="CH36" s="625"/>
      <c r="CI36" s="625"/>
      <c r="CJ36" s="625"/>
      <c r="CK36" s="625"/>
      <c r="CL36" s="625"/>
      <c r="CM36" s="625"/>
      <c r="CN36" s="625"/>
      <c r="CO36" s="625"/>
      <c r="CP36" s="625"/>
      <c r="CQ36" s="626"/>
      <c r="CR36" s="627">
        <v>536272</v>
      </c>
      <c r="CS36" s="628"/>
      <c r="CT36" s="628"/>
      <c r="CU36" s="628"/>
      <c r="CV36" s="628"/>
      <c r="CW36" s="628"/>
      <c r="CX36" s="628"/>
      <c r="CY36" s="629"/>
      <c r="CZ36" s="630">
        <v>12.8</v>
      </c>
      <c r="DA36" s="638"/>
      <c r="DB36" s="638"/>
      <c r="DC36" s="639"/>
      <c r="DD36" s="633">
        <v>424544</v>
      </c>
      <c r="DE36" s="628"/>
      <c r="DF36" s="628"/>
      <c r="DG36" s="628"/>
      <c r="DH36" s="628"/>
      <c r="DI36" s="628"/>
      <c r="DJ36" s="628"/>
      <c r="DK36" s="629"/>
      <c r="DL36" s="633">
        <v>240805</v>
      </c>
      <c r="DM36" s="628"/>
      <c r="DN36" s="628"/>
      <c r="DO36" s="628"/>
      <c r="DP36" s="628"/>
      <c r="DQ36" s="628"/>
      <c r="DR36" s="628"/>
      <c r="DS36" s="628"/>
      <c r="DT36" s="628"/>
      <c r="DU36" s="628"/>
      <c r="DV36" s="629"/>
      <c r="DW36" s="630">
        <v>10.199999999999999</v>
      </c>
      <c r="DX36" s="638"/>
      <c r="DY36" s="638"/>
      <c r="DZ36" s="638"/>
      <c r="EA36" s="638"/>
      <c r="EB36" s="638"/>
      <c r="EC36" s="652"/>
    </row>
    <row r="37" spans="2:133" ht="11.25" customHeight="1" x14ac:dyDescent="0.15">
      <c r="B37" s="624" t="s">
        <v>317</v>
      </c>
      <c r="C37" s="625"/>
      <c r="D37" s="625"/>
      <c r="E37" s="625"/>
      <c r="F37" s="625"/>
      <c r="G37" s="625"/>
      <c r="H37" s="625"/>
      <c r="I37" s="625"/>
      <c r="J37" s="625"/>
      <c r="K37" s="625"/>
      <c r="L37" s="625"/>
      <c r="M37" s="625"/>
      <c r="N37" s="625"/>
      <c r="O37" s="625"/>
      <c r="P37" s="625"/>
      <c r="Q37" s="626"/>
      <c r="R37" s="627">
        <v>56827</v>
      </c>
      <c r="S37" s="628"/>
      <c r="T37" s="628"/>
      <c r="U37" s="628"/>
      <c r="V37" s="628"/>
      <c r="W37" s="628"/>
      <c r="X37" s="628"/>
      <c r="Y37" s="629"/>
      <c r="Z37" s="663">
        <v>1.2</v>
      </c>
      <c r="AA37" s="663"/>
      <c r="AB37" s="663"/>
      <c r="AC37" s="663"/>
      <c r="AD37" s="664">
        <v>84</v>
      </c>
      <c r="AE37" s="664"/>
      <c r="AF37" s="664"/>
      <c r="AG37" s="664"/>
      <c r="AH37" s="664"/>
      <c r="AI37" s="664"/>
      <c r="AJ37" s="664"/>
      <c r="AK37" s="664"/>
      <c r="AL37" s="630">
        <v>0</v>
      </c>
      <c r="AM37" s="631"/>
      <c r="AN37" s="631"/>
      <c r="AO37" s="665"/>
      <c r="AQ37" s="658" t="s">
        <v>318</v>
      </c>
      <c r="AR37" s="659"/>
      <c r="AS37" s="659"/>
      <c r="AT37" s="659"/>
      <c r="AU37" s="659"/>
      <c r="AV37" s="659"/>
      <c r="AW37" s="659"/>
      <c r="AX37" s="659"/>
      <c r="AY37" s="660"/>
      <c r="AZ37" s="627">
        <v>162790</v>
      </c>
      <c r="BA37" s="628"/>
      <c r="BB37" s="628"/>
      <c r="BC37" s="628"/>
      <c r="BD37" s="636"/>
      <c r="BE37" s="636"/>
      <c r="BF37" s="661"/>
      <c r="BG37" s="624" t="s">
        <v>319</v>
      </c>
      <c r="BH37" s="625"/>
      <c r="BI37" s="625"/>
      <c r="BJ37" s="625"/>
      <c r="BK37" s="625"/>
      <c r="BL37" s="625"/>
      <c r="BM37" s="625"/>
      <c r="BN37" s="625"/>
      <c r="BO37" s="625"/>
      <c r="BP37" s="625"/>
      <c r="BQ37" s="625"/>
      <c r="BR37" s="625"/>
      <c r="BS37" s="625"/>
      <c r="BT37" s="625"/>
      <c r="BU37" s="626"/>
      <c r="BV37" s="627">
        <v>12913</v>
      </c>
      <c r="BW37" s="628"/>
      <c r="BX37" s="628"/>
      <c r="BY37" s="628"/>
      <c r="BZ37" s="628"/>
      <c r="CA37" s="628"/>
      <c r="CB37" s="662"/>
      <c r="CD37" s="624" t="s">
        <v>320</v>
      </c>
      <c r="CE37" s="625"/>
      <c r="CF37" s="625"/>
      <c r="CG37" s="625"/>
      <c r="CH37" s="625"/>
      <c r="CI37" s="625"/>
      <c r="CJ37" s="625"/>
      <c r="CK37" s="625"/>
      <c r="CL37" s="625"/>
      <c r="CM37" s="625"/>
      <c r="CN37" s="625"/>
      <c r="CO37" s="625"/>
      <c r="CP37" s="625"/>
      <c r="CQ37" s="626"/>
      <c r="CR37" s="627">
        <v>114986</v>
      </c>
      <c r="CS37" s="636"/>
      <c r="CT37" s="636"/>
      <c r="CU37" s="636"/>
      <c r="CV37" s="636"/>
      <c r="CW37" s="636"/>
      <c r="CX37" s="636"/>
      <c r="CY37" s="637"/>
      <c r="CZ37" s="630">
        <v>2.7</v>
      </c>
      <c r="DA37" s="638"/>
      <c r="DB37" s="638"/>
      <c r="DC37" s="639"/>
      <c r="DD37" s="633">
        <v>114986</v>
      </c>
      <c r="DE37" s="636"/>
      <c r="DF37" s="636"/>
      <c r="DG37" s="636"/>
      <c r="DH37" s="636"/>
      <c r="DI37" s="636"/>
      <c r="DJ37" s="636"/>
      <c r="DK37" s="637"/>
      <c r="DL37" s="633">
        <v>107861</v>
      </c>
      <c r="DM37" s="636"/>
      <c r="DN37" s="636"/>
      <c r="DO37" s="636"/>
      <c r="DP37" s="636"/>
      <c r="DQ37" s="636"/>
      <c r="DR37" s="636"/>
      <c r="DS37" s="636"/>
      <c r="DT37" s="636"/>
      <c r="DU37" s="636"/>
      <c r="DV37" s="637"/>
      <c r="DW37" s="630">
        <v>4.5999999999999996</v>
      </c>
      <c r="DX37" s="638"/>
      <c r="DY37" s="638"/>
      <c r="DZ37" s="638"/>
      <c r="EA37" s="638"/>
      <c r="EB37" s="638"/>
      <c r="EC37" s="652"/>
    </row>
    <row r="38" spans="2:133" ht="11.25" customHeight="1" x14ac:dyDescent="0.15">
      <c r="B38" s="624" t="s">
        <v>321</v>
      </c>
      <c r="C38" s="625"/>
      <c r="D38" s="625"/>
      <c r="E38" s="625"/>
      <c r="F38" s="625"/>
      <c r="G38" s="625"/>
      <c r="H38" s="625"/>
      <c r="I38" s="625"/>
      <c r="J38" s="625"/>
      <c r="K38" s="625"/>
      <c r="L38" s="625"/>
      <c r="M38" s="625"/>
      <c r="N38" s="625"/>
      <c r="O38" s="625"/>
      <c r="P38" s="625"/>
      <c r="Q38" s="626"/>
      <c r="R38" s="627">
        <v>226277</v>
      </c>
      <c r="S38" s="628"/>
      <c r="T38" s="628"/>
      <c r="U38" s="628"/>
      <c r="V38" s="628"/>
      <c r="W38" s="628"/>
      <c r="X38" s="628"/>
      <c r="Y38" s="629"/>
      <c r="Z38" s="663">
        <v>4.9000000000000004</v>
      </c>
      <c r="AA38" s="663"/>
      <c r="AB38" s="663"/>
      <c r="AC38" s="663"/>
      <c r="AD38" s="664" t="s">
        <v>122</v>
      </c>
      <c r="AE38" s="664"/>
      <c r="AF38" s="664"/>
      <c r="AG38" s="664"/>
      <c r="AH38" s="664"/>
      <c r="AI38" s="664"/>
      <c r="AJ38" s="664"/>
      <c r="AK38" s="664"/>
      <c r="AL38" s="630" t="s">
        <v>122</v>
      </c>
      <c r="AM38" s="631"/>
      <c r="AN38" s="631"/>
      <c r="AO38" s="665"/>
      <c r="AQ38" s="658" t="s">
        <v>322</v>
      </c>
      <c r="AR38" s="659"/>
      <c r="AS38" s="659"/>
      <c r="AT38" s="659"/>
      <c r="AU38" s="659"/>
      <c r="AV38" s="659"/>
      <c r="AW38" s="659"/>
      <c r="AX38" s="659"/>
      <c r="AY38" s="660"/>
      <c r="AZ38" s="627">
        <v>1550</v>
      </c>
      <c r="BA38" s="628"/>
      <c r="BB38" s="628"/>
      <c r="BC38" s="628"/>
      <c r="BD38" s="636"/>
      <c r="BE38" s="636"/>
      <c r="BF38" s="661"/>
      <c r="BG38" s="624" t="s">
        <v>323</v>
      </c>
      <c r="BH38" s="625"/>
      <c r="BI38" s="625"/>
      <c r="BJ38" s="625"/>
      <c r="BK38" s="625"/>
      <c r="BL38" s="625"/>
      <c r="BM38" s="625"/>
      <c r="BN38" s="625"/>
      <c r="BO38" s="625"/>
      <c r="BP38" s="625"/>
      <c r="BQ38" s="625"/>
      <c r="BR38" s="625"/>
      <c r="BS38" s="625"/>
      <c r="BT38" s="625"/>
      <c r="BU38" s="626"/>
      <c r="BV38" s="627">
        <v>819</v>
      </c>
      <c r="BW38" s="628"/>
      <c r="BX38" s="628"/>
      <c r="BY38" s="628"/>
      <c r="BZ38" s="628"/>
      <c r="CA38" s="628"/>
      <c r="CB38" s="662"/>
      <c r="CD38" s="624" t="s">
        <v>324</v>
      </c>
      <c r="CE38" s="625"/>
      <c r="CF38" s="625"/>
      <c r="CG38" s="625"/>
      <c r="CH38" s="625"/>
      <c r="CI38" s="625"/>
      <c r="CJ38" s="625"/>
      <c r="CK38" s="625"/>
      <c r="CL38" s="625"/>
      <c r="CM38" s="625"/>
      <c r="CN38" s="625"/>
      <c r="CO38" s="625"/>
      <c r="CP38" s="625"/>
      <c r="CQ38" s="626"/>
      <c r="CR38" s="627">
        <v>318625</v>
      </c>
      <c r="CS38" s="628"/>
      <c r="CT38" s="628"/>
      <c r="CU38" s="628"/>
      <c r="CV38" s="628"/>
      <c r="CW38" s="628"/>
      <c r="CX38" s="628"/>
      <c r="CY38" s="629"/>
      <c r="CZ38" s="630">
        <v>7.6</v>
      </c>
      <c r="DA38" s="638"/>
      <c r="DB38" s="638"/>
      <c r="DC38" s="639"/>
      <c r="DD38" s="633">
        <v>262093</v>
      </c>
      <c r="DE38" s="628"/>
      <c r="DF38" s="628"/>
      <c r="DG38" s="628"/>
      <c r="DH38" s="628"/>
      <c r="DI38" s="628"/>
      <c r="DJ38" s="628"/>
      <c r="DK38" s="629"/>
      <c r="DL38" s="633">
        <v>243019</v>
      </c>
      <c r="DM38" s="628"/>
      <c r="DN38" s="628"/>
      <c r="DO38" s="628"/>
      <c r="DP38" s="628"/>
      <c r="DQ38" s="628"/>
      <c r="DR38" s="628"/>
      <c r="DS38" s="628"/>
      <c r="DT38" s="628"/>
      <c r="DU38" s="628"/>
      <c r="DV38" s="629"/>
      <c r="DW38" s="630">
        <v>10.3</v>
      </c>
      <c r="DX38" s="638"/>
      <c r="DY38" s="638"/>
      <c r="DZ38" s="638"/>
      <c r="EA38" s="638"/>
      <c r="EB38" s="638"/>
      <c r="EC38" s="652"/>
    </row>
    <row r="39" spans="2:133" ht="11.25" customHeight="1" x14ac:dyDescent="0.15">
      <c r="B39" s="624" t="s">
        <v>325</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326</v>
      </c>
      <c r="AR39" s="659"/>
      <c r="AS39" s="659"/>
      <c r="AT39" s="659"/>
      <c r="AU39" s="659"/>
      <c r="AV39" s="659"/>
      <c r="AW39" s="659"/>
      <c r="AX39" s="659"/>
      <c r="AY39" s="660"/>
      <c r="AZ39" s="627" t="s">
        <v>122</v>
      </c>
      <c r="BA39" s="628"/>
      <c r="BB39" s="628"/>
      <c r="BC39" s="628"/>
      <c r="BD39" s="636"/>
      <c r="BE39" s="636"/>
      <c r="BF39" s="661"/>
      <c r="BG39" s="624" t="s">
        <v>327</v>
      </c>
      <c r="BH39" s="625"/>
      <c r="BI39" s="625"/>
      <c r="BJ39" s="625"/>
      <c r="BK39" s="625"/>
      <c r="BL39" s="625"/>
      <c r="BM39" s="625"/>
      <c r="BN39" s="625"/>
      <c r="BO39" s="625"/>
      <c r="BP39" s="625"/>
      <c r="BQ39" s="625"/>
      <c r="BR39" s="625"/>
      <c r="BS39" s="625"/>
      <c r="BT39" s="625"/>
      <c r="BU39" s="626"/>
      <c r="BV39" s="627">
        <v>1307</v>
      </c>
      <c r="BW39" s="628"/>
      <c r="BX39" s="628"/>
      <c r="BY39" s="628"/>
      <c r="BZ39" s="628"/>
      <c r="CA39" s="628"/>
      <c r="CB39" s="662"/>
      <c r="CD39" s="624" t="s">
        <v>328</v>
      </c>
      <c r="CE39" s="625"/>
      <c r="CF39" s="625"/>
      <c r="CG39" s="625"/>
      <c r="CH39" s="625"/>
      <c r="CI39" s="625"/>
      <c r="CJ39" s="625"/>
      <c r="CK39" s="625"/>
      <c r="CL39" s="625"/>
      <c r="CM39" s="625"/>
      <c r="CN39" s="625"/>
      <c r="CO39" s="625"/>
      <c r="CP39" s="625"/>
      <c r="CQ39" s="626"/>
      <c r="CR39" s="627">
        <v>229514</v>
      </c>
      <c r="CS39" s="636"/>
      <c r="CT39" s="636"/>
      <c r="CU39" s="636"/>
      <c r="CV39" s="636"/>
      <c r="CW39" s="636"/>
      <c r="CX39" s="636"/>
      <c r="CY39" s="637"/>
      <c r="CZ39" s="630">
        <v>5.5</v>
      </c>
      <c r="DA39" s="638"/>
      <c r="DB39" s="638"/>
      <c r="DC39" s="639"/>
      <c r="DD39" s="633">
        <v>202809</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329</v>
      </c>
      <c r="C40" s="625"/>
      <c r="D40" s="625"/>
      <c r="E40" s="625"/>
      <c r="F40" s="625"/>
      <c r="G40" s="625"/>
      <c r="H40" s="625"/>
      <c r="I40" s="625"/>
      <c r="J40" s="625"/>
      <c r="K40" s="625"/>
      <c r="L40" s="625"/>
      <c r="M40" s="625"/>
      <c r="N40" s="625"/>
      <c r="O40" s="625"/>
      <c r="P40" s="625"/>
      <c r="Q40" s="626"/>
      <c r="R40" s="627">
        <v>9777</v>
      </c>
      <c r="S40" s="628"/>
      <c r="T40" s="628"/>
      <c r="U40" s="628"/>
      <c r="V40" s="628"/>
      <c r="W40" s="628"/>
      <c r="X40" s="628"/>
      <c r="Y40" s="629"/>
      <c r="Z40" s="663">
        <v>0.2</v>
      </c>
      <c r="AA40" s="663"/>
      <c r="AB40" s="663"/>
      <c r="AC40" s="663"/>
      <c r="AD40" s="664" t="s">
        <v>122</v>
      </c>
      <c r="AE40" s="664"/>
      <c r="AF40" s="664"/>
      <c r="AG40" s="664"/>
      <c r="AH40" s="664"/>
      <c r="AI40" s="664"/>
      <c r="AJ40" s="664"/>
      <c r="AK40" s="664"/>
      <c r="AL40" s="630" t="s">
        <v>122</v>
      </c>
      <c r="AM40" s="631"/>
      <c r="AN40" s="631"/>
      <c r="AO40" s="665"/>
      <c r="AQ40" s="658" t="s">
        <v>330</v>
      </c>
      <c r="AR40" s="659"/>
      <c r="AS40" s="659"/>
      <c r="AT40" s="659"/>
      <c r="AU40" s="659"/>
      <c r="AV40" s="659"/>
      <c r="AW40" s="659"/>
      <c r="AX40" s="659"/>
      <c r="AY40" s="660"/>
      <c r="AZ40" s="627" t="s">
        <v>122</v>
      </c>
      <c r="BA40" s="628"/>
      <c r="BB40" s="628"/>
      <c r="BC40" s="628"/>
      <c r="BD40" s="636"/>
      <c r="BE40" s="636"/>
      <c r="BF40" s="661"/>
      <c r="BG40" s="666" t="s">
        <v>331</v>
      </c>
      <c r="BH40" s="667"/>
      <c r="BI40" s="667"/>
      <c r="BJ40" s="667"/>
      <c r="BK40" s="667"/>
      <c r="BL40" s="223"/>
      <c r="BM40" s="625" t="s">
        <v>332</v>
      </c>
      <c r="BN40" s="625"/>
      <c r="BO40" s="625"/>
      <c r="BP40" s="625"/>
      <c r="BQ40" s="625"/>
      <c r="BR40" s="625"/>
      <c r="BS40" s="625"/>
      <c r="BT40" s="625"/>
      <c r="BU40" s="626"/>
      <c r="BV40" s="627">
        <v>108</v>
      </c>
      <c r="BW40" s="628"/>
      <c r="BX40" s="628"/>
      <c r="BY40" s="628"/>
      <c r="BZ40" s="628"/>
      <c r="CA40" s="628"/>
      <c r="CB40" s="662"/>
      <c r="CD40" s="624" t="s">
        <v>333</v>
      </c>
      <c r="CE40" s="625"/>
      <c r="CF40" s="625"/>
      <c r="CG40" s="625"/>
      <c r="CH40" s="625"/>
      <c r="CI40" s="625"/>
      <c r="CJ40" s="625"/>
      <c r="CK40" s="625"/>
      <c r="CL40" s="625"/>
      <c r="CM40" s="625"/>
      <c r="CN40" s="625"/>
      <c r="CO40" s="625"/>
      <c r="CP40" s="625"/>
      <c r="CQ40" s="626"/>
      <c r="CR40" s="627">
        <v>50000</v>
      </c>
      <c r="CS40" s="628"/>
      <c r="CT40" s="628"/>
      <c r="CU40" s="628"/>
      <c r="CV40" s="628"/>
      <c r="CW40" s="628"/>
      <c r="CX40" s="628"/>
      <c r="CY40" s="629"/>
      <c r="CZ40" s="630">
        <v>1.2</v>
      </c>
      <c r="DA40" s="638"/>
      <c r="DB40" s="638"/>
      <c r="DC40" s="639"/>
      <c r="DD40" s="633">
        <v>50000</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334</v>
      </c>
      <c r="C41" s="609"/>
      <c r="D41" s="609"/>
      <c r="E41" s="609"/>
      <c r="F41" s="609"/>
      <c r="G41" s="609"/>
      <c r="H41" s="609"/>
      <c r="I41" s="609"/>
      <c r="J41" s="609"/>
      <c r="K41" s="609"/>
      <c r="L41" s="609"/>
      <c r="M41" s="609"/>
      <c r="N41" s="609"/>
      <c r="O41" s="609"/>
      <c r="P41" s="609"/>
      <c r="Q41" s="610"/>
      <c r="R41" s="611">
        <v>4616725</v>
      </c>
      <c r="S41" s="649"/>
      <c r="T41" s="649"/>
      <c r="U41" s="649"/>
      <c r="V41" s="649"/>
      <c r="W41" s="649"/>
      <c r="X41" s="649"/>
      <c r="Y41" s="653"/>
      <c r="Z41" s="654">
        <v>100</v>
      </c>
      <c r="AA41" s="654"/>
      <c r="AB41" s="654"/>
      <c r="AC41" s="654"/>
      <c r="AD41" s="655">
        <v>2355453</v>
      </c>
      <c r="AE41" s="655"/>
      <c r="AF41" s="655"/>
      <c r="AG41" s="655"/>
      <c r="AH41" s="655"/>
      <c r="AI41" s="655"/>
      <c r="AJ41" s="655"/>
      <c r="AK41" s="655"/>
      <c r="AL41" s="614">
        <v>100</v>
      </c>
      <c r="AM41" s="656"/>
      <c r="AN41" s="656"/>
      <c r="AO41" s="657"/>
      <c r="AQ41" s="658" t="s">
        <v>335</v>
      </c>
      <c r="AR41" s="659"/>
      <c r="AS41" s="659"/>
      <c r="AT41" s="659"/>
      <c r="AU41" s="659"/>
      <c r="AV41" s="659"/>
      <c r="AW41" s="659"/>
      <c r="AX41" s="659"/>
      <c r="AY41" s="660"/>
      <c r="AZ41" s="627">
        <v>80498</v>
      </c>
      <c r="BA41" s="628"/>
      <c r="BB41" s="628"/>
      <c r="BC41" s="628"/>
      <c r="BD41" s="636"/>
      <c r="BE41" s="636"/>
      <c r="BF41" s="661"/>
      <c r="BG41" s="666"/>
      <c r="BH41" s="667"/>
      <c r="BI41" s="667"/>
      <c r="BJ41" s="667"/>
      <c r="BK41" s="667"/>
      <c r="BL41" s="223"/>
      <c r="BM41" s="625" t="s">
        <v>336</v>
      </c>
      <c r="BN41" s="625"/>
      <c r="BO41" s="625"/>
      <c r="BP41" s="625"/>
      <c r="BQ41" s="625"/>
      <c r="BR41" s="625"/>
      <c r="BS41" s="625"/>
      <c r="BT41" s="625"/>
      <c r="BU41" s="626"/>
      <c r="BV41" s="627" t="s">
        <v>122</v>
      </c>
      <c r="BW41" s="628"/>
      <c r="BX41" s="628"/>
      <c r="BY41" s="628"/>
      <c r="BZ41" s="628"/>
      <c r="CA41" s="628"/>
      <c r="CB41" s="662"/>
      <c r="CD41" s="624" t="s">
        <v>337</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338</v>
      </c>
      <c r="AR42" s="647"/>
      <c r="AS42" s="647"/>
      <c r="AT42" s="647"/>
      <c r="AU42" s="647"/>
      <c r="AV42" s="647"/>
      <c r="AW42" s="647"/>
      <c r="AX42" s="647"/>
      <c r="AY42" s="648"/>
      <c r="AZ42" s="611">
        <v>238127</v>
      </c>
      <c r="BA42" s="649"/>
      <c r="BB42" s="649"/>
      <c r="BC42" s="649"/>
      <c r="BD42" s="612"/>
      <c r="BE42" s="612"/>
      <c r="BF42" s="650"/>
      <c r="BG42" s="668"/>
      <c r="BH42" s="669"/>
      <c r="BI42" s="669"/>
      <c r="BJ42" s="669"/>
      <c r="BK42" s="669"/>
      <c r="BL42" s="224"/>
      <c r="BM42" s="609" t="s">
        <v>339</v>
      </c>
      <c r="BN42" s="609"/>
      <c r="BO42" s="609"/>
      <c r="BP42" s="609"/>
      <c r="BQ42" s="609"/>
      <c r="BR42" s="609"/>
      <c r="BS42" s="609"/>
      <c r="BT42" s="609"/>
      <c r="BU42" s="610"/>
      <c r="BV42" s="611">
        <v>376</v>
      </c>
      <c r="BW42" s="649"/>
      <c r="BX42" s="649"/>
      <c r="BY42" s="649"/>
      <c r="BZ42" s="649"/>
      <c r="CA42" s="649"/>
      <c r="CB42" s="651"/>
      <c r="CD42" s="624" t="s">
        <v>340</v>
      </c>
      <c r="CE42" s="625"/>
      <c r="CF42" s="625"/>
      <c r="CG42" s="625"/>
      <c r="CH42" s="625"/>
      <c r="CI42" s="625"/>
      <c r="CJ42" s="625"/>
      <c r="CK42" s="625"/>
      <c r="CL42" s="625"/>
      <c r="CM42" s="625"/>
      <c r="CN42" s="625"/>
      <c r="CO42" s="625"/>
      <c r="CP42" s="625"/>
      <c r="CQ42" s="626"/>
      <c r="CR42" s="627">
        <v>341611</v>
      </c>
      <c r="CS42" s="636"/>
      <c r="CT42" s="636"/>
      <c r="CU42" s="636"/>
      <c r="CV42" s="636"/>
      <c r="CW42" s="636"/>
      <c r="CX42" s="636"/>
      <c r="CY42" s="637"/>
      <c r="CZ42" s="630">
        <v>8.1</v>
      </c>
      <c r="DA42" s="638"/>
      <c r="DB42" s="638"/>
      <c r="DC42" s="639"/>
      <c r="DD42" s="633">
        <v>56712</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341</v>
      </c>
      <c r="CD43" s="624" t="s">
        <v>342</v>
      </c>
      <c r="CE43" s="625"/>
      <c r="CF43" s="625"/>
      <c r="CG43" s="625"/>
      <c r="CH43" s="625"/>
      <c r="CI43" s="625"/>
      <c r="CJ43" s="625"/>
      <c r="CK43" s="625"/>
      <c r="CL43" s="625"/>
      <c r="CM43" s="625"/>
      <c r="CN43" s="625"/>
      <c r="CO43" s="625"/>
      <c r="CP43" s="625"/>
      <c r="CQ43" s="626"/>
      <c r="CR43" s="627">
        <v>5917</v>
      </c>
      <c r="CS43" s="636"/>
      <c r="CT43" s="636"/>
      <c r="CU43" s="636"/>
      <c r="CV43" s="636"/>
      <c r="CW43" s="636"/>
      <c r="CX43" s="636"/>
      <c r="CY43" s="637"/>
      <c r="CZ43" s="630">
        <v>0.1</v>
      </c>
      <c r="DA43" s="638"/>
      <c r="DB43" s="638"/>
      <c r="DC43" s="639"/>
      <c r="DD43" s="633">
        <v>4667</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343</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291</v>
      </c>
      <c r="CE44" s="641"/>
      <c r="CF44" s="624" t="s">
        <v>344</v>
      </c>
      <c r="CG44" s="625"/>
      <c r="CH44" s="625"/>
      <c r="CI44" s="625"/>
      <c r="CJ44" s="625"/>
      <c r="CK44" s="625"/>
      <c r="CL44" s="625"/>
      <c r="CM44" s="625"/>
      <c r="CN44" s="625"/>
      <c r="CO44" s="625"/>
      <c r="CP44" s="625"/>
      <c r="CQ44" s="626"/>
      <c r="CR44" s="627">
        <v>304799</v>
      </c>
      <c r="CS44" s="628"/>
      <c r="CT44" s="628"/>
      <c r="CU44" s="628"/>
      <c r="CV44" s="628"/>
      <c r="CW44" s="628"/>
      <c r="CX44" s="628"/>
      <c r="CY44" s="629"/>
      <c r="CZ44" s="630">
        <v>7.2</v>
      </c>
      <c r="DA44" s="631"/>
      <c r="DB44" s="631"/>
      <c r="DC44" s="632"/>
      <c r="DD44" s="633">
        <v>28400</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345</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346</v>
      </c>
      <c r="CG45" s="625"/>
      <c r="CH45" s="625"/>
      <c r="CI45" s="625"/>
      <c r="CJ45" s="625"/>
      <c r="CK45" s="625"/>
      <c r="CL45" s="625"/>
      <c r="CM45" s="625"/>
      <c r="CN45" s="625"/>
      <c r="CO45" s="625"/>
      <c r="CP45" s="625"/>
      <c r="CQ45" s="626"/>
      <c r="CR45" s="627">
        <v>114937</v>
      </c>
      <c r="CS45" s="636"/>
      <c r="CT45" s="636"/>
      <c r="CU45" s="636"/>
      <c r="CV45" s="636"/>
      <c r="CW45" s="636"/>
      <c r="CX45" s="636"/>
      <c r="CY45" s="637"/>
      <c r="CZ45" s="630">
        <v>2.7</v>
      </c>
      <c r="DA45" s="638"/>
      <c r="DB45" s="638"/>
      <c r="DC45" s="639"/>
      <c r="DD45" s="633">
        <v>16191</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347</v>
      </c>
      <c r="CG46" s="625"/>
      <c r="CH46" s="625"/>
      <c r="CI46" s="625"/>
      <c r="CJ46" s="625"/>
      <c r="CK46" s="625"/>
      <c r="CL46" s="625"/>
      <c r="CM46" s="625"/>
      <c r="CN46" s="625"/>
      <c r="CO46" s="625"/>
      <c r="CP46" s="625"/>
      <c r="CQ46" s="626"/>
      <c r="CR46" s="627">
        <v>189862</v>
      </c>
      <c r="CS46" s="628"/>
      <c r="CT46" s="628"/>
      <c r="CU46" s="628"/>
      <c r="CV46" s="628"/>
      <c r="CW46" s="628"/>
      <c r="CX46" s="628"/>
      <c r="CY46" s="629"/>
      <c r="CZ46" s="630">
        <v>4.5</v>
      </c>
      <c r="DA46" s="631"/>
      <c r="DB46" s="631"/>
      <c r="DC46" s="632"/>
      <c r="DD46" s="633">
        <v>12209</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348</v>
      </c>
      <c r="CG47" s="625"/>
      <c r="CH47" s="625"/>
      <c r="CI47" s="625"/>
      <c r="CJ47" s="625"/>
      <c r="CK47" s="625"/>
      <c r="CL47" s="625"/>
      <c r="CM47" s="625"/>
      <c r="CN47" s="625"/>
      <c r="CO47" s="625"/>
      <c r="CP47" s="625"/>
      <c r="CQ47" s="626"/>
      <c r="CR47" s="627">
        <v>36812</v>
      </c>
      <c r="CS47" s="636"/>
      <c r="CT47" s="636"/>
      <c r="CU47" s="636"/>
      <c r="CV47" s="636"/>
      <c r="CW47" s="636"/>
      <c r="CX47" s="636"/>
      <c r="CY47" s="637"/>
      <c r="CZ47" s="630">
        <v>0.9</v>
      </c>
      <c r="DA47" s="638"/>
      <c r="DB47" s="638"/>
      <c r="DC47" s="639"/>
      <c r="DD47" s="633">
        <v>28312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349</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350</v>
      </c>
      <c r="CE49" s="609"/>
      <c r="CF49" s="609"/>
      <c r="CG49" s="609"/>
      <c r="CH49" s="609"/>
      <c r="CI49" s="609"/>
      <c r="CJ49" s="609"/>
      <c r="CK49" s="609"/>
      <c r="CL49" s="609"/>
      <c r="CM49" s="609"/>
      <c r="CN49" s="609"/>
      <c r="CO49" s="609"/>
      <c r="CP49" s="609"/>
      <c r="CQ49" s="610"/>
      <c r="CR49" s="611">
        <v>4206022</v>
      </c>
      <c r="CS49" s="612"/>
      <c r="CT49" s="612"/>
      <c r="CU49" s="612"/>
      <c r="CV49" s="612"/>
      <c r="CW49" s="612"/>
      <c r="CX49" s="612"/>
      <c r="CY49" s="613"/>
      <c r="CZ49" s="614">
        <v>100</v>
      </c>
      <c r="DA49" s="615"/>
      <c r="DB49" s="615"/>
      <c r="DC49" s="616"/>
      <c r="DD49" s="617">
        <v>3034456</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hqKw98y80KTdF/MUsor9bPCwzOyEZTvrkPx4l+OgosKpDHaXQIgqTxpacA/DWdRYP1KGd1FbagtJ5F/7IEFN2g==" saltValue="P+t2ehwjJkkDPju8gKTb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S11" sqref="BS11:CG1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6" t="s">
        <v>351</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7" t="s">
        <v>352</v>
      </c>
      <c r="DK2" s="1108"/>
      <c r="DL2" s="1108"/>
      <c r="DM2" s="1108"/>
      <c r="DN2" s="1108"/>
      <c r="DO2" s="1109"/>
      <c r="DP2" s="228"/>
      <c r="DQ2" s="1107" t="s">
        <v>353</v>
      </c>
      <c r="DR2" s="1108"/>
      <c r="DS2" s="1108"/>
      <c r="DT2" s="1108"/>
      <c r="DU2" s="1108"/>
      <c r="DV2" s="1108"/>
      <c r="DW2" s="1108"/>
      <c r="DX2" s="1108"/>
      <c r="DY2" s="1108"/>
      <c r="DZ2" s="110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110"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100" t="s">
        <v>370</v>
      </c>
      <c r="DH5" s="1101"/>
      <c r="DI5" s="1101"/>
      <c r="DJ5" s="1101"/>
      <c r="DK5" s="1102"/>
      <c r="DL5" s="1100" t="s">
        <v>371</v>
      </c>
      <c r="DM5" s="1101"/>
      <c r="DN5" s="1101"/>
      <c r="DO5" s="1101"/>
      <c r="DP5" s="1102"/>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1"/>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3"/>
      <c r="DH6" s="1104"/>
      <c r="DI6" s="1104"/>
      <c r="DJ6" s="1104"/>
      <c r="DK6" s="1105"/>
      <c r="DL6" s="1103"/>
      <c r="DM6" s="1104"/>
      <c r="DN6" s="1104"/>
      <c r="DO6" s="1104"/>
      <c r="DP6" s="1105"/>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087">
        <v>4573</v>
      </c>
      <c r="R7" s="1088"/>
      <c r="S7" s="1088"/>
      <c r="T7" s="1088"/>
      <c r="U7" s="1088"/>
      <c r="V7" s="1088">
        <v>4166</v>
      </c>
      <c r="W7" s="1088"/>
      <c r="X7" s="1088"/>
      <c r="Y7" s="1088"/>
      <c r="Z7" s="1088"/>
      <c r="AA7" s="1088">
        <v>407</v>
      </c>
      <c r="AB7" s="1088"/>
      <c r="AC7" s="1088"/>
      <c r="AD7" s="1088"/>
      <c r="AE7" s="1089"/>
      <c r="AF7" s="1090">
        <v>395</v>
      </c>
      <c r="AG7" s="1091"/>
      <c r="AH7" s="1091"/>
      <c r="AI7" s="1091"/>
      <c r="AJ7" s="1092"/>
      <c r="AK7" s="1093" t="s">
        <v>553</v>
      </c>
      <c r="AL7" s="1094"/>
      <c r="AM7" s="1094"/>
      <c r="AN7" s="1094"/>
      <c r="AO7" s="1094"/>
      <c r="AP7" s="1094">
        <v>4741</v>
      </c>
      <c r="AQ7" s="1094"/>
      <c r="AR7" s="1094"/>
      <c r="AS7" s="1094"/>
      <c r="AT7" s="1094"/>
      <c r="AU7" s="1095"/>
      <c r="AV7" s="1095"/>
      <c r="AW7" s="1095"/>
      <c r="AX7" s="1095"/>
      <c r="AY7" s="1096"/>
      <c r="AZ7" s="232"/>
      <c r="BA7" s="232"/>
      <c r="BB7" s="232"/>
      <c r="BC7" s="232"/>
      <c r="BD7" s="232"/>
      <c r="BE7" s="233"/>
      <c r="BF7" s="233"/>
      <c r="BG7" s="233"/>
      <c r="BH7" s="233"/>
      <c r="BI7" s="233"/>
      <c r="BJ7" s="233"/>
      <c r="BK7" s="233"/>
      <c r="BL7" s="233"/>
      <c r="BM7" s="233"/>
      <c r="BN7" s="233"/>
      <c r="BO7" s="233"/>
      <c r="BP7" s="233"/>
      <c r="BQ7" s="236">
        <v>1</v>
      </c>
      <c r="BR7" s="237"/>
      <c r="BS7" s="1097" t="s">
        <v>558</v>
      </c>
      <c r="BT7" s="1098"/>
      <c r="BU7" s="1098"/>
      <c r="BV7" s="1098"/>
      <c r="BW7" s="1098"/>
      <c r="BX7" s="1098"/>
      <c r="BY7" s="1098"/>
      <c r="BZ7" s="1098"/>
      <c r="CA7" s="1098"/>
      <c r="CB7" s="1098"/>
      <c r="CC7" s="1098"/>
      <c r="CD7" s="1098"/>
      <c r="CE7" s="1098"/>
      <c r="CF7" s="1098"/>
      <c r="CG7" s="1099"/>
      <c r="CH7" s="1084">
        <v>-6</v>
      </c>
      <c r="CI7" s="1085"/>
      <c r="CJ7" s="1085"/>
      <c r="CK7" s="1085"/>
      <c r="CL7" s="1086"/>
      <c r="CM7" s="1084">
        <v>202</v>
      </c>
      <c r="CN7" s="1085"/>
      <c r="CO7" s="1085"/>
      <c r="CP7" s="1085"/>
      <c r="CQ7" s="1086"/>
      <c r="CR7" s="1084">
        <v>35</v>
      </c>
      <c r="CS7" s="1085"/>
      <c r="CT7" s="1085"/>
      <c r="CU7" s="1085"/>
      <c r="CV7" s="1086"/>
      <c r="CW7" s="1084" t="s">
        <v>553</v>
      </c>
      <c r="CX7" s="1085"/>
      <c r="CY7" s="1085"/>
      <c r="CZ7" s="1085"/>
      <c r="DA7" s="1086"/>
      <c r="DB7" s="1084" t="s">
        <v>553</v>
      </c>
      <c r="DC7" s="1085"/>
      <c r="DD7" s="1085"/>
      <c r="DE7" s="1085"/>
      <c r="DF7" s="1086"/>
      <c r="DG7" s="1084" t="s">
        <v>553</v>
      </c>
      <c r="DH7" s="1085"/>
      <c r="DI7" s="1085"/>
      <c r="DJ7" s="1085"/>
      <c r="DK7" s="1086"/>
      <c r="DL7" s="1084" t="s">
        <v>553</v>
      </c>
      <c r="DM7" s="1085"/>
      <c r="DN7" s="1085"/>
      <c r="DO7" s="1085"/>
      <c r="DP7" s="1086"/>
      <c r="DQ7" s="1084" t="s">
        <v>553</v>
      </c>
      <c r="DR7" s="1085"/>
      <c r="DS7" s="1085"/>
      <c r="DT7" s="1085"/>
      <c r="DU7" s="1086"/>
      <c r="DV7" s="1097"/>
      <c r="DW7" s="1098"/>
      <c r="DX7" s="1098"/>
      <c r="DY7" s="1098"/>
      <c r="DZ7" s="1112"/>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v>39</v>
      </c>
      <c r="R8" s="1039"/>
      <c r="S8" s="1039"/>
      <c r="T8" s="1039"/>
      <c r="U8" s="1039"/>
      <c r="V8" s="1039">
        <v>36</v>
      </c>
      <c r="W8" s="1039"/>
      <c r="X8" s="1039"/>
      <c r="Y8" s="1039"/>
      <c r="Z8" s="1039"/>
      <c r="AA8" s="1039">
        <v>3</v>
      </c>
      <c r="AB8" s="1039"/>
      <c r="AC8" s="1039"/>
      <c r="AD8" s="1039"/>
      <c r="AE8" s="1040"/>
      <c r="AF8" s="1035">
        <v>3</v>
      </c>
      <c r="AG8" s="1036"/>
      <c r="AH8" s="1036"/>
      <c r="AI8" s="1036"/>
      <c r="AJ8" s="1037"/>
      <c r="AK8" s="1080" t="s">
        <v>553</v>
      </c>
      <c r="AL8" s="1081"/>
      <c r="AM8" s="1081"/>
      <c r="AN8" s="1081"/>
      <c r="AO8" s="1081"/>
      <c r="AP8" s="1081" t="s">
        <v>553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0</v>
      </c>
      <c r="CI8" s="990"/>
      <c r="CJ8" s="990"/>
      <c r="CK8" s="990"/>
      <c r="CL8" s="991"/>
      <c r="CM8" s="989">
        <v>35</v>
      </c>
      <c r="CN8" s="990"/>
      <c r="CO8" s="990"/>
      <c r="CP8" s="990"/>
      <c r="CQ8" s="991"/>
      <c r="CR8" s="989">
        <v>5</v>
      </c>
      <c r="CS8" s="990"/>
      <c r="CT8" s="990"/>
      <c r="CU8" s="990"/>
      <c r="CV8" s="991"/>
      <c r="CW8" s="989" t="s">
        <v>553</v>
      </c>
      <c r="CX8" s="990"/>
      <c r="CY8" s="990"/>
      <c r="CZ8" s="990"/>
      <c r="DA8" s="991"/>
      <c r="DB8" s="989">
        <v>57</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34"/>
    </row>
    <row r="9" spans="1:131" s="235" customFormat="1" ht="26.25" customHeight="1" x14ac:dyDescent="0.15">
      <c r="A9" s="238">
        <v>3</v>
      </c>
      <c r="B9" s="1030" t="s">
        <v>375</v>
      </c>
      <c r="C9" s="1031"/>
      <c r="D9" s="1031"/>
      <c r="E9" s="1031"/>
      <c r="F9" s="1031"/>
      <c r="G9" s="1031"/>
      <c r="H9" s="1031"/>
      <c r="I9" s="1031"/>
      <c r="J9" s="1031"/>
      <c r="K9" s="1031"/>
      <c r="L9" s="1031"/>
      <c r="M9" s="1031"/>
      <c r="N9" s="1031"/>
      <c r="O9" s="1031"/>
      <c r="P9" s="1032"/>
      <c r="Q9" s="1038">
        <v>7</v>
      </c>
      <c r="R9" s="1039"/>
      <c r="S9" s="1039"/>
      <c r="T9" s="1039"/>
      <c r="U9" s="1039"/>
      <c r="V9" s="1039">
        <v>7</v>
      </c>
      <c r="W9" s="1039"/>
      <c r="X9" s="1039"/>
      <c r="Y9" s="1039"/>
      <c r="Z9" s="1039"/>
      <c r="AA9" s="1039" t="s">
        <v>553</v>
      </c>
      <c r="AB9" s="1039"/>
      <c r="AC9" s="1039"/>
      <c r="AD9" s="1039"/>
      <c r="AE9" s="1040"/>
      <c r="AF9" s="1035" t="s">
        <v>122</v>
      </c>
      <c r="AG9" s="1036"/>
      <c r="AH9" s="1036"/>
      <c r="AI9" s="1036"/>
      <c r="AJ9" s="1037"/>
      <c r="AK9" s="1080" t="s">
        <v>553</v>
      </c>
      <c r="AL9" s="1081"/>
      <c r="AM9" s="1081"/>
      <c r="AN9" s="1081"/>
      <c r="AO9" s="1081"/>
      <c r="AP9" s="1081" t="s">
        <v>553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t="s">
        <v>376</v>
      </c>
      <c r="C10" s="1031"/>
      <c r="D10" s="1031"/>
      <c r="E10" s="1031"/>
      <c r="F10" s="1031"/>
      <c r="G10" s="1031"/>
      <c r="H10" s="1031"/>
      <c r="I10" s="1031"/>
      <c r="J10" s="1031"/>
      <c r="K10" s="1031"/>
      <c r="L10" s="1031"/>
      <c r="M10" s="1031"/>
      <c r="N10" s="1031"/>
      <c r="O10" s="1031"/>
      <c r="P10" s="1032"/>
      <c r="Q10" s="1038">
        <v>12</v>
      </c>
      <c r="R10" s="1039"/>
      <c r="S10" s="1039"/>
      <c r="T10" s="1039"/>
      <c r="U10" s="1039"/>
      <c r="V10" s="1039">
        <v>12</v>
      </c>
      <c r="W10" s="1039"/>
      <c r="X10" s="1039"/>
      <c r="Y10" s="1039"/>
      <c r="Z10" s="1039"/>
      <c r="AA10" s="1039" t="s">
        <v>553</v>
      </c>
      <c r="AB10" s="1039"/>
      <c r="AC10" s="1039"/>
      <c r="AD10" s="1039"/>
      <c r="AE10" s="1040"/>
      <c r="AF10" s="1035" t="s">
        <v>122</v>
      </c>
      <c r="AG10" s="1036"/>
      <c r="AH10" s="1036"/>
      <c r="AI10" s="1036"/>
      <c r="AJ10" s="1037"/>
      <c r="AK10" s="1080" t="s">
        <v>553</v>
      </c>
      <c r="AL10" s="1081"/>
      <c r="AM10" s="1081"/>
      <c r="AN10" s="1081"/>
      <c r="AO10" s="1081"/>
      <c r="AP10" s="1081">
        <v>19</v>
      </c>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t="s">
        <v>377</v>
      </c>
      <c r="C11" s="1031"/>
      <c r="D11" s="1031"/>
      <c r="E11" s="1031"/>
      <c r="F11" s="1031"/>
      <c r="G11" s="1031"/>
      <c r="H11" s="1031"/>
      <c r="I11" s="1031"/>
      <c r="J11" s="1031"/>
      <c r="K11" s="1031"/>
      <c r="L11" s="1031"/>
      <c r="M11" s="1031"/>
      <c r="N11" s="1031"/>
      <c r="O11" s="1031"/>
      <c r="P11" s="1032"/>
      <c r="Q11" s="1038">
        <v>2</v>
      </c>
      <c r="R11" s="1039"/>
      <c r="S11" s="1039"/>
      <c r="T11" s="1039"/>
      <c r="U11" s="1039"/>
      <c r="V11" s="1039">
        <v>2</v>
      </c>
      <c r="W11" s="1039"/>
      <c r="X11" s="1039"/>
      <c r="Y11" s="1039"/>
      <c r="Z11" s="1039"/>
      <c r="AA11" s="1039" t="s">
        <v>553</v>
      </c>
      <c r="AB11" s="1039"/>
      <c r="AC11" s="1039"/>
      <c r="AD11" s="1039"/>
      <c r="AE11" s="1040"/>
      <c r="AF11" s="1035" t="s">
        <v>122</v>
      </c>
      <c r="AG11" s="1036"/>
      <c r="AH11" s="1036"/>
      <c r="AI11" s="1036"/>
      <c r="AJ11" s="1037"/>
      <c r="AK11" s="1080" t="s">
        <v>553</v>
      </c>
      <c r="AL11" s="1081"/>
      <c r="AM11" s="1081"/>
      <c r="AN11" s="1081"/>
      <c r="AO11" s="1081"/>
      <c r="AP11" s="1081" t="s">
        <v>553</v>
      </c>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379</v>
      </c>
      <c r="B23" s="937" t="s">
        <v>380</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398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391</v>
      </c>
      <c r="C28" s="1048"/>
      <c r="D28" s="1048"/>
      <c r="E28" s="1048"/>
      <c r="F28" s="1048"/>
      <c r="G28" s="1048"/>
      <c r="H28" s="1048"/>
      <c r="I28" s="1048"/>
      <c r="J28" s="1048"/>
      <c r="K28" s="1048"/>
      <c r="L28" s="1048"/>
      <c r="M28" s="1048"/>
      <c r="N28" s="1048"/>
      <c r="O28" s="1048"/>
      <c r="P28" s="1049"/>
      <c r="Q28" s="1050">
        <v>766</v>
      </c>
      <c r="R28" s="1051"/>
      <c r="S28" s="1051"/>
      <c r="T28" s="1051"/>
      <c r="U28" s="1051"/>
      <c r="V28" s="1051">
        <v>753</v>
      </c>
      <c r="W28" s="1051"/>
      <c r="X28" s="1051"/>
      <c r="Y28" s="1051"/>
      <c r="Z28" s="1051"/>
      <c r="AA28" s="1051">
        <v>13</v>
      </c>
      <c r="AB28" s="1051"/>
      <c r="AC28" s="1051"/>
      <c r="AD28" s="1051"/>
      <c r="AE28" s="1052"/>
      <c r="AF28" s="1053">
        <v>13</v>
      </c>
      <c r="AG28" s="1051"/>
      <c r="AH28" s="1051"/>
      <c r="AI28" s="1051"/>
      <c r="AJ28" s="1054"/>
      <c r="AK28" s="1042">
        <v>70</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392</v>
      </c>
      <c r="C29" s="1031"/>
      <c r="D29" s="1031"/>
      <c r="E29" s="1031"/>
      <c r="F29" s="1031"/>
      <c r="G29" s="1031"/>
      <c r="H29" s="1031"/>
      <c r="I29" s="1031"/>
      <c r="J29" s="1031"/>
      <c r="K29" s="1031"/>
      <c r="L29" s="1031"/>
      <c r="M29" s="1031"/>
      <c r="N29" s="1031"/>
      <c r="O29" s="1031"/>
      <c r="P29" s="1032"/>
      <c r="Q29" s="1038">
        <v>11</v>
      </c>
      <c r="R29" s="1039"/>
      <c r="S29" s="1039"/>
      <c r="T29" s="1039"/>
      <c r="U29" s="1039"/>
      <c r="V29" s="1039">
        <v>11</v>
      </c>
      <c r="W29" s="1039"/>
      <c r="X29" s="1039"/>
      <c r="Y29" s="1039"/>
      <c r="Z29" s="1039"/>
      <c r="AA29" s="1039" t="s">
        <v>553</v>
      </c>
      <c r="AB29" s="1039"/>
      <c r="AC29" s="1039"/>
      <c r="AD29" s="1039"/>
      <c r="AE29" s="1040"/>
      <c r="AF29" s="1035" t="s">
        <v>122</v>
      </c>
      <c r="AG29" s="1036"/>
      <c r="AH29" s="1036"/>
      <c r="AI29" s="1036"/>
      <c r="AJ29" s="1037"/>
      <c r="AK29" s="980">
        <v>11</v>
      </c>
      <c r="AL29" s="971"/>
      <c r="AM29" s="971"/>
      <c r="AN29" s="971"/>
      <c r="AO29" s="971"/>
      <c r="AP29" s="971">
        <v>6</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393</v>
      </c>
      <c r="C30" s="1031"/>
      <c r="D30" s="1031"/>
      <c r="E30" s="1031"/>
      <c r="F30" s="1031"/>
      <c r="G30" s="1031"/>
      <c r="H30" s="1031"/>
      <c r="I30" s="1031"/>
      <c r="J30" s="1031"/>
      <c r="K30" s="1031"/>
      <c r="L30" s="1031"/>
      <c r="M30" s="1031"/>
      <c r="N30" s="1031"/>
      <c r="O30" s="1031"/>
      <c r="P30" s="1032"/>
      <c r="Q30" s="1038">
        <v>681</v>
      </c>
      <c r="R30" s="1039"/>
      <c r="S30" s="1039"/>
      <c r="T30" s="1039"/>
      <c r="U30" s="1039"/>
      <c r="V30" s="1039">
        <v>640</v>
      </c>
      <c r="W30" s="1039"/>
      <c r="X30" s="1039"/>
      <c r="Y30" s="1039"/>
      <c r="Z30" s="1039"/>
      <c r="AA30" s="1039">
        <v>41</v>
      </c>
      <c r="AB30" s="1039"/>
      <c r="AC30" s="1039"/>
      <c r="AD30" s="1039"/>
      <c r="AE30" s="1040"/>
      <c r="AF30" s="1035">
        <v>41</v>
      </c>
      <c r="AG30" s="1036"/>
      <c r="AH30" s="1036"/>
      <c r="AI30" s="1036"/>
      <c r="AJ30" s="1037"/>
      <c r="AK30" s="980">
        <v>106</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394</v>
      </c>
      <c r="C31" s="1031"/>
      <c r="D31" s="1031"/>
      <c r="E31" s="1031"/>
      <c r="F31" s="1031"/>
      <c r="G31" s="1031"/>
      <c r="H31" s="1031"/>
      <c r="I31" s="1031"/>
      <c r="J31" s="1031"/>
      <c r="K31" s="1031"/>
      <c r="L31" s="1031"/>
      <c r="M31" s="1031"/>
      <c r="N31" s="1031"/>
      <c r="O31" s="1031"/>
      <c r="P31" s="1032"/>
      <c r="Q31" s="1038">
        <v>5</v>
      </c>
      <c r="R31" s="1039"/>
      <c r="S31" s="1039"/>
      <c r="T31" s="1039"/>
      <c r="U31" s="1039"/>
      <c r="V31" s="1039">
        <v>5</v>
      </c>
      <c r="W31" s="1039"/>
      <c r="X31" s="1039"/>
      <c r="Y31" s="1039"/>
      <c r="Z31" s="1039"/>
      <c r="AA31" s="1039" t="s">
        <v>553</v>
      </c>
      <c r="AB31" s="1039"/>
      <c r="AC31" s="1039"/>
      <c r="AD31" s="1039"/>
      <c r="AE31" s="1040"/>
      <c r="AF31" s="1035" t="s">
        <v>122</v>
      </c>
      <c r="AG31" s="1036"/>
      <c r="AH31" s="1036"/>
      <c r="AI31" s="1036"/>
      <c r="AJ31" s="1037"/>
      <c r="AK31" s="980">
        <v>2</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395</v>
      </c>
      <c r="C32" s="1031"/>
      <c r="D32" s="1031"/>
      <c r="E32" s="1031"/>
      <c r="F32" s="1031"/>
      <c r="G32" s="1031"/>
      <c r="H32" s="1031"/>
      <c r="I32" s="1031"/>
      <c r="J32" s="1031"/>
      <c r="K32" s="1031"/>
      <c r="L32" s="1031"/>
      <c r="M32" s="1031"/>
      <c r="N32" s="1031"/>
      <c r="O32" s="1031"/>
      <c r="P32" s="1032"/>
      <c r="Q32" s="1038">
        <v>125</v>
      </c>
      <c r="R32" s="1039"/>
      <c r="S32" s="1039"/>
      <c r="T32" s="1039"/>
      <c r="U32" s="1039"/>
      <c r="V32" s="1039">
        <v>125</v>
      </c>
      <c r="W32" s="1039"/>
      <c r="X32" s="1039"/>
      <c r="Y32" s="1039"/>
      <c r="Z32" s="1039"/>
      <c r="AA32" s="1039">
        <v>0</v>
      </c>
      <c r="AB32" s="1039"/>
      <c r="AC32" s="1039"/>
      <c r="AD32" s="1039"/>
      <c r="AE32" s="1040"/>
      <c r="AF32" s="1035">
        <v>0</v>
      </c>
      <c r="AG32" s="1036"/>
      <c r="AH32" s="1036"/>
      <c r="AI32" s="1036"/>
      <c r="AJ32" s="1037"/>
      <c r="AK32" s="980">
        <v>35</v>
      </c>
      <c r="AL32" s="971"/>
      <c r="AM32" s="971"/>
      <c r="AN32" s="971"/>
      <c r="AO32" s="971"/>
      <c r="AP32" s="971" t="s">
        <v>553</v>
      </c>
      <c r="AQ32" s="971"/>
      <c r="AR32" s="971"/>
      <c r="AS32" s="971"/>
      <c r="AT32" s="971"/>
      <c r="AU32" s="971" t="s">
        <v>553</v>
      </c>
      <c r="AV32" s="971"/>
      <c r="AW32" s="971"/>
      <c r="AX32" s="971"/>
      <c r="AY32" s="971"/>
      <c r="AZ32" s="1041" t="s">
        <v>553</v>
      </c>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185</v>
      </c>
      <c r="R33" s="1039"/>
      <c r="S33" s="1039"/>
      <c r="T33" s="1039"/>
      <c r="U33" s="1039"/>
      <c r="V33" s="1039">
        <v>269</v>
      </c>
      <c r="W33" s="1039"/>
      <c r="X33" s="1039"/>
      <c r="Y33" s="1039"/>
      <c r="Z33" s="1039"/>
      <c r="AA33" s="1039">
        <v>-84</v>
      </c>
      <c r="AB33" s="1039"/>
      <c r="AC33" s="1039"/>
      <c r="AD33" s="1039"/>
      <c r="AE33" s="1040"/>
      <c r="AF33" s="1035">
        <v>255</v>
      </c>
      <c r="AG33" s="1036"/>
      <c r="AH33" s="1036"/>
      <c r="AI33" s="1036"/>
      <c r="AJ33" s="1037"/>
      <c r="AK33" s="980">
        <v>2</v>
      </c>
      <c r="AL33" s="971"/>
      <c r="AM33" s="971"/>
      <c r="AN33" s="971"/>
      <c r="AO33" s="971"/>
      <c r="AP33" s="971">
        <v>610</v>
      </c>
      <c r="AQ33" s="971"/>
      <c r="AR33" s="971"/>
      <c r="AS33" s="971"/>
      <c r="AT33" s="971"/>
      <c r="AU33" s="971">
        <v>27</v>
      </c>
      <c r="AV33" s="971"/>
      <c r="AW33" s="971"/>
      <c r="AX33" s="971"/>
      <c r="AY33" s="971"/>
      <c r="AZ33" s="1041" t="s">
        <v>553</v>
      </c>
      <c r="BA33" s="1041"/>
      <c r="BB33" s="1041"/>
      <c r="BC33" s="1041"/>
      <c r="BD33" s="1041"/>
      <c r="BE33" s="972" t="s">
        <v>397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398</v>
      </c>
      <c r="C34" s="1031"/>
      <c r="D34" s="1031"/>
      <c r="E34" s="1031"/>
      <c r="F34" s="1031"/>
      <c r="G34" s="1031"/>
      <c r="H34" s="1031"/>
      <c r="I34" s="1031"/>
      <c r="J34" s="1031"/>
      <c r="K34" s="1031"/>
      <c r="L34" s="1031"/>
      <c r="M34" s="1031"/>
      <c r="N34" s="1031"/>
      <c r="O34" s="1031"/>
      <c r="P34" s="1032"/>
      <c r="Q34" s="1038">
        <v>276</v>
      </c>
      <c r="R34" s="1039"/>
      <c r="S34" s="1039"/>
      <c r="T34" s="1039"/>
      <c r="U34" s="1039"/>
      <c r="V34" s="1039">
        <v>264</v>
      </c>
      <c r="W34" s="1039"/>
      <c r="X34" s="1039"/>
      <c r="Y34" s="1039"/>
      <c r="Z34" s="1039"/>
      <c r="AA34" s="1039">
        <v>12</v>
      </c>
      <c r="AB34" s="1039"/>
      <c r="AC34" s="1039"/>
      <c r="AD34" s="1039"/>
      <c r="AE34" s="1040"/>
      <c r="AF34" s="1035">
        <v>38</v>
      </c>
      <c r="AG34" s="1036"/>
      <c r="AH34" s="1036"/>
      <c r="AI34" s="1036"/>
      <c r="AJ34" s="1037"/>
      <c r="AK34" s="980">
        <v>163</v>
      </c>
      <c r="AL34" s="971"/>
      <c r="AM34" s="971"/>
      <c r="AN34" s="971"/>
      <c r="AO34" s="971"/>
      <c r="AP34" s="971">
        <v>1026</v>
      </c>
      <c r="AQ34" s="971"/>
      <c r="AR34" s="971"/>
      <c r="AS34" s="971"/>
      <c r="AT34" s="971"/>
      <c r="AU34" s="971">
        <v>647</v>
      </c>
      <c r="AV34" s="971"/>
      <c r="AW34" s="971"/>
      <c r="AX34" s="971"/>
      <c r="AY34" s="971"/>
      <c r="AZ34" s="1041" t="s">
        <v>553</v>
      </c>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379</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347</v>
      </c>
      <c r="AG63" s="959"/>
      <c r="AH63" s="959"/>
      <c r="AI63" s="959"/>
      <c r="AJ63" s="1022"/>
      <c r="AK63" s="1023"/>
      <c r="AL63" s="963"/>
      <c r="AM63" s="963"/>
      <c r="AN63" s="963"/>
      <c r="AO63" s="963"/>
      <c r="AP63" s="959">
        <v>1642</v>
      </c>
      <c r="AQ63" s="959"/>
      <c r="AR63" s="959"/>
      <c r="AS63" s="959"/>
      <c r="AT63" s="959"/>
      <c r="AU63" s="959">
        <v>674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403</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554</v>
      </c>
      <c r="C68" s="986"/>
      <c r="D68" s="986"/>
      <c r="E68" s="986"/>
      <c r="F68" s="986"/>
      <c r="G68" s="986"/>
      <c r="H68" s="986"/>
      <c r="I68" s="986"/>
      <c r="J68" s="986"/>
      <c r="K68" s="986"/>
      <c r="L68" s="986"/>
      <c r="M68" s="986"/>
      <c r="N68" s="986"/>
      <c r="O68" s="986"/>
      <c r="P68" s="987"/>
      <c r="Q68" s="988">
        <v>4092</v>
      </c>
      <c r="R68" s="982"/>
      <c r="S68" s="982"/>
      <c r="T68" s="982"/>
      <c r="U68" s="982"/>
      <c r="V68" s="982">
        <v>4075</v>
      </c>
      <c r="W68" s="982"/>
      <c r="X68" s="982"/>
      <c r="Y68" s="982"/>
      <c r="Z68" s="982"/>
      <c r="AA68" s="982">
        <v>16</v>
      </c>
      <c r="AB68" s="982"/>
      <c r="AC68" s="982"/>
      <c r="AD68" s="982"/>
      <c r="AE68" s="982"/>
      <c r="AF68" s="982">
        <v>16</v>
      </c>
      <c r="AG68" s="982"/>
      <c r="AH68" s="982"/>
      <c r="AI68" s="982"/>
      <c r="AJ68" s="982"/>
      <c r="AK68" s="982">
        <v>10</v>
      </c>
      <c r="AL68" s="982"/>
      <c r="AM68" s="982"/>
      <c r="AN68" s="982"/>
      <c r="AO68" s="982"/>
      <c r="AP68" s="982" t="s">
        <v>553</v>
      </c>
      <c r="AQ68" s="982"/>
      <c r="AR68" s="982"/>
      <c r="AS68" s="982"/>
      <c r="AT68" s="982"/>
      <c r="AU68" s="982" t="s">
        <v>553</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555</v>
      </c>
      <c r="C69" s="975"/>
      <c r="D69" s="975"/>
      <c r="E69" s="975"/>
      <c r="F69" s="975"/>
      <c r="G69" s="975"/>
      <c r="H69" s="975"/>
      <c r="I69" s="975"/>
      <c r="J69" s="975"/>
      <c r="K69" s="975"/>
      <c r="L69" s="975"/>
      <c r="M69" s="975"/>
      <c r="N69" s="975"/>
      <c r="O69" s="975"/>
      <c r="P69" s="976"/>
      <c r="Q69" s="977">
        <v>14208</v>
      </c>
      <c r="R69" s="971"/>
      <c r="S69" s="971"/>
      <c r="T69" s="971"/>
      <c r="U69" s="971"/>
      <c r="V69" s="971">
        <v>13916</v>
      </c>
      <c r="W69" s="971"/>
      <c r="X69" s="971"/>
      <c r="Y69" s="971"/>
      <c r="Z69" s="971"/>
      <c r="AA69" s="971">
        <v>292</v>
      </c>
      <c r="AB69" s="971"/>
      <c r="AC69" s="971"/>
      <c r="AD69" s="971"/>
      <c r="AE69" s="971"/>
      <c r="AF69" s="971">
        <v>292</v>
      </c>
      <c r="AG69" s="971"/>
      <c r="AH69" s="971"/>
      <c r="AI69" s="971"/>
      <c r="AJ69" s="971"/>
      <c r="AK69" s="971">
        <v>64</v>
      </c>
      <c r="AL69" s="971"/>
      <c r="AM69" s="971"/>
      <c r="AN69" s="971"/>
      <c r="AO69" s="971"/>
      <c r="AP69" s="971">
        <v>4474</v>
      </c>
      <c r="AQ69" s="971"/>
      <c r="AR69" s="971"/>
      <c r="AS69" s="971"/>
      <c r="AT69" s="971"/>
      <c r="AU69" s="971">
        <v>35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556</v>
      </c>
      <c r="C70" s="975"/>
      <c r="D70" s="975"/>
      <c r="E70" s="975"/>
      <c r="F70" s="975"/>
      <c r="G70" s="975"/>
      <c r="H70" s="975"/>
      <c r="I70" s="975"/>
      <c r="J70" s="975"/>
      <c r="K70" s="975"/>
      <c r="L70" s="975"/>
      <c r="M70" s="975"/>
      <c r="N70" s="975"/>
      <c r="O70" s="975"/>
      <c r="P70" s="976"/>
      <c r="Q70" s="977">
        <v>5</v>
      </c>
      <c r="R70" s="971"/>
      <c r="S70" s="971"/>
      <c r="T70" s="971"/>
      <c r="U70" s="971"/>
      <c r="V70" s="971">
        <v>1</v>
      </c>
      <c r="W70" s="971"/>
      <c r="X70" s="971"/>
      <c r="Y70" s="971"/>
      <c r="Z70" s="971"/>
      <c r="AA70" s="971">
        <v>4</v>
      </c>
      <c r="AB70" s="971"/>
      <c r="AC70" s="971"/>
      <c r="AD70" s="971"/>
      <c r="AE70" s="971"/>
      <c r="AF70" s="971">
        <v>4</v>
      </c>
      <c r="AG70" s="971"/>
      <c r="AH70" s="971"/>
      <c r="AI70" s="971"/>
      <c r="AJ70" s="971"/>
      <c r="AK70" s="971" t="s">
        <v>553</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557</v>
      </c>
      <c r="C71" s="975"/>
      <c r="D71" s="975"/>
      <c r="E71" s="975"/>
      <c r="F71" s="975"/>
      <c r="G71" s="975"/>
      <c r="H71" s="975"/>
      <c r="I71" s="975"/>
      <c r="J71" s="975"/>
      <c r="K71" s="975"/>
      <c r="L71" s="975"/>
      <c r="M71" s="975"/>
      <c r="N71" s="975"/>
      <c r="O71" s="975"/>
      <c r="P71" s="976"/>
      <c r="Q71" s="977">
        <v>303</v>
      </c>
      <c r="R71" s="971"/>
      <c r="S71" s="971"/>
      <c r="T71" s="971"/>
      <c r="U71" s="971"/>
      <c r="V71" s="971">
        <v>280</v>
      </c>
      <c r="W71" s="971"/>
      <c r="X71" s="971"/>
      <c r="Y71" s="971"/>
      <c r="Z71" s="971"/>
      <c r="AA71" s="971">
        <v>23</v>
      </c>
      <c r="AB71" s="971"/>
      <c r="AC71" s="971"/>
      <c r="AD71" s="971"/>
      <c r="AE71" s="971"/>
      <c r="AF71" s="971">
        <v>23</v>
      </c>
      <c r="AG71" s="971"/>
      <c r="AH71" s="971"/>
      <c r="AI71" s="971"/>
      <c r="AJ71" s="971"/>
      <c r="AK71" s="971" t="s">
        <v>553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379</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293</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293</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293</v>
      </c>
      <c r="DR109" s="896"/>
      <c r="DS109" s="896"/>
      <c r="DT109" s="896"/>
      <c r="DU109" s="897"/>
      <c r="DV109" s="898" t="s">
        <v>415</v>
      </c>
      <c r="DW109" s="896"/>
      <c r="DX109" s="896"/>
      <c r="DY109" s="896"/>
      <c r="DZ109" s="929"/>
    </row>
    <row r="110" spans="1:131" s="230" customFormat="1" ht="26.25" customHeight="1" x14ac:dyDescent="0.15">
      <c r="A110" s="809" t="s">
        <v>417</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255850</v>
      </c>
      <c r="AB110" s="889"/>
      <c r="AC110" s="889"/>
      <c r="AD110" s="889"/>
      <c r="AE110" s="890"/>
      <c r="AF110" s="891">
        <v>288646</v>
      </c>
      <c r="AG110" s="889"/>
      <c r="AH110" s="889"/>
      <c r="AI110" s="889"/>
      <c r="AJ110" s="890"/>
      <c r="AK110" s="891">
        <v>325122</v>
      </c>
      <c r="AL110" s="889"/>
      <c r="AM110" s="889"/>
      <c r="AN110" s="889"/>
      <c r="AO110" s="890"/>
      <c r="AP110" s="892">
        <v>15.9</v>
      </c>
      <c r="AQ110" s="893"/>
      <c r="AR110" s="893"/>
      <c r="AS110" s="893"/>
      <c r="AT110" s="894"/>
      <c r="AU110" s="930" t="s">
        <v>69</v>
      </c>
      <c r="AV110" s="931"/>
      <c r="AW110" s="931"/>
      <c r="AX110" s="931"/>
      <c r="AY110" s="931"/>
      <c r="AZ110" s="860" t="s">
        <v>418</v>
      </c>
      <c r="BA110" s="810"/>
      <c r="BB110" s="810"/>
      <c r="BC110" s="810"/>
      <c r="BD110" s="810"/>
      <c r="BE110" s="810"/>
      <c r="BF110" s="810"/>
      <c r="BG110" s="810"/>
      <c r="BH110" s="810"/>
      <c r="BI110" s="810"/>
      <c r="BJ110" s="810"/>
      <c r="BK110" s="810"/>
      <c r="BL110" s="810"/>
      <c r="BM110" s="810"/>
      <c r="BN110" s="810"/>
      <c r="BO110" s="810"/>
      <c r="BP110" s="811"/>
      <c r="BQ110" s="861">
        <v>3993098</v>
      </c>
      <c r="BR110" s="842"/>
      <c r="BS110" s="842"/>
      <c r="BT110" s="842"/>
      <c r="BU110" s="842"/>
      <c r="BV110" s="842">
        <v>4835891</v>
      </c>
      <c r="BW110" s="842"/>
      <c r="BX110" s="842"/>
      <c r="BY110" s="842"/>
      <c r="BZ110" s="842"/>
      <c r="CA110" s="842">
        <v>4760048</v>
      </c>
      <c r="CB110" s="842"/>
      <c r="CC110" s="842"/>
      <c r="CD110" s="842"/>
      <c r="CE110" s="842"/>
      <c r="CF110" s="866">
        <v>233.2</v>
      </c>
      <c r="CG110" s="867"/>
      <c r="CH110" s="867"/>
      <c r="CI110" s="867"/>
      <c r="CJ110" s="867"/>
      <c r="CK110" s="926" t="s">
        <v>419</v>
      </c>
      <c r="CL110" s="819"/>
      <c r="CM110" s="860" t="s">
        <v>420</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422</v>
      </c>
      <c r="BA111" s="752"/>
      <c r="BB111" s="752"/>
      <c r="BC111" s="752"/>
      <c r="BD111" s="752"/>
      <c r="BE111" s="752"/>
      <c r="BF111" s="752"/>
      <c r="BG111" s="752"/>
      <c r="BH111" s="752"/>
      <c r="BI111" s="752"/>
      <c r="BJ111" s="752"/>
      <c r="BK111" s="752"/>
      <c r="BL111" s="752"/>
      <c r="BM111" s="752"/>
      <c r="BN111" s="752"/>
      <c r="BO111" s="752"/>
      <c r="BP111" s="753"/>
      <c r="BQ111" s="789" t="s">
        <v>122</v>
      </c>
      <c r="BR111" s="790"/>
      <c r="BS111" s="790"/>
      <c r="BT111" s="790"/>
      <c r="BU111" s="790"/>
      <c r="BV111" s="790" t="s">
        <v>122</v>
      </c>
      <c r="BW111" s="790"/>
      <c r="BX111" s="790"/>
      <c r="BY111" s="790"/>
      <c r="BZ111" s="790"/>
      <c r="CA111" s="790" t="s">
        <v>122</v>
      </c>
      <c r="CB111" s="790"/>
      <c r="CC111" s="790"/>
      <c r="CD111" s="790"/>
      <c r="CE111" s="790"/>
      <c r="CF111" s="875" t="s">
        <v>122</v>
      </c>
      <c r="CG111" s="876"/>
      <c r="CH111" s="876"/>
      <c r="CI111" s="876"/>
      <c r="CJ111" s="876"/>
      <c r="CK111" s="927"/>
      <c r="CL111" s="821"/>
      <c r="CM111" s="817"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30"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426</v>
      </c>
      <c r="BA112" s="752"/>
      <c r="BB112" s="752"/>
      <c r="BC112" s="752"/>
      <c r="BD112" s="752"/>
      <c r="BE112" s="752"/>
      <c r="BF112" s="752"/>
      <c r="BG112" s="752"/>
      <c r="BH112" s="752"/>
      <c r="BI112" s="752"/>
      <c r="BJ112" s="752"/>
      <c r="BK112" s="752"/>
      <c r="BL112" s="752"/>
      <c r="BM112" s="752"/>
      <c r="BN112" s="752"/>
      <c r="BO112" s="752"/>
      <c r="BP112" s="753"/>
      <c r="BQ112" s="789">
        <v>821559</v>
      </c>
      <c r="BR112" s="790"/>
      <c r="BS112" s="790"/>
      <c r="BT112" s="790"/>
      <c r="BU112" s="790"/>
      <c r="BV112" s="790">
        <v>671018</v>
      </c>
      <c r="BW112" s="790"/>
      <c r="BX112" s="790"/>
      <c r="BY112" s="790"/>
      <c r="BZ112" s="790"/>
      <c r="CA112" s="790">
        <v>674142</v>
      </c>
      <c r="CB112" s="790"/>
      <c r="CC112" s="790"/>
      <c r="CD112" s="790"/>
      <c r="CE112" s="790"/>
      <c r="CF112" s="875">
        <v>33</v>
      </c>
      <c r="CG112" s="876"/>
      <c r="CH112" s="876"/>
      <c r="CI112" s="876"/>
      <c r="CJ112" s="876"/>
      <c r="CK112" s="927"/>
      <c r="CL112" s="821"/>
      <c r="CM112" s="817"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30"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107864</v>
      </c>
      <c r="AB113" s="919"/>
      <c r="AC113" s="919"/>
      <c r="AD113" s="919"/>
      <c r="AE113" s="920"/>
      <c r="AF113" s="921">
        <v>97683</v>
      </c>
      <c r="AG113" s="919"/>
      <c r="AH113" s="919"/>
      <c r="AI113" s="919"/>
      <c r="AJ113" s="920"/>
      <c r="AK113" s="921">
        <v>102900</v>
      </c>
      <c r="AL113" s="919"/>
      <c r="AM113" s="919"/>
      <c r="AN113" s="919"/>
      <c r="AO113" s="920"/>
      <c r="AP113" s="922">
        <v>5</v>
      </c>
      <c r="AQ113" s="923"/>
      <c r="AR113" s="923"/>
      <c r="AS113" s="923"/>
      <c r="AT113" s="924"/>
      <c r="AU113" s="932"/>
      <c r="AV113" s="933"/>
      <c r="AW113" s="933"/>
      <c r="AX113" s="933"/>
      <c r="AY113" s="933"/>
      <c r="AZ113" s="817" t="s">
        <v>429</v>
      </c>
      <c r="BA113" s="752"/>
      <c r="BB113" s="752"/>
      <c r="BC113" s="752"/>
      <c r="BD113" s="752"/>
      <c r="BE113" s="752"/>
      <c r="BF113" s="752"/>
      <c r="BG113" s="752"/>
      <c r="BH113" s="752"/>
      <c r="BI113" s="752"/>
      <c r="BJ113" s="752"/>
      <c r="BK113" s="752"/>
      <c r="BL113" s="752"/>
      <c r="BM113" s="752"/>
      <c r="BN113" s="752"/>
      <c r="BO113" s="752"/>
      <c r="BP113" s="753"/>
      <c r="BQ113" s="789">
        <v>35491</v>
      </c>
      <c r="BR113" s="790"/>
      <c r="BS113" s="790"/>
      <c r="BT113" s="790"/>
      <c r="BU113" s="790"/>
      <c r="BV113" s="790">
        <v>38383</v>
      </c>
      <c r="BW113" s="790"/>
      <c r="BX113" s="790"/>
      <c r="BY113" s="790"/>
      <c r="BZ113" s="790"/>
      <c r="CA113" s="790">
        <v>34952</v>
      </c>
      <c r="CB113" s="790"/>
      <c r="CC113" s="790"/>
      <c r="CD113" s="790"/>
      <c r="CE113" s="790"/>
      <c r="CF113" s="875">
        <v>1.7</v>
      </c>
      <c r="CG113" s="876"/>
      <c r="CH113" s="876"/>
      <c r="CI113" s="876"/>
      <c r="CJ113" s="876"/>
      <c r="CK113" s="927"/>
      <c r="CL113" s="821"/>
      <c r="CM113" s="817"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7777</v>
      </c>
      <c r="AB114" s="780"/>
      <c r="AC114" s="780"/>
      <c r="AD114" s="780"/>
      <c r="AE114" s="781"/>
      <c r="AF114" s="782">
        <v>8963</v>
      </c>
      <c r="AG114" s="780"/>
      <c r="AH114" s="780"/>
      <c r="AI114" s="780"/>
      <c r="AJ114" s="781"/>
      <c r="AK114" s="782">
        <v>9090</v>
      </c>
      <c r="AL114" s="780"/>
      <c r="AM114" s="780"/>
      <c r="AN114" s="780"/>
      <c r="AO114" s="781"/>
      <c r="AP114" s="824">
        <v>0.4</v>
      </c>
      <c r="AQ114" s="825"/>
      <c r="AR114" s="825"/>
      <c r="AS114" s="825"/>
      <c r="AT114" s="826"/>
      <c r="AU114" s="932"/>
      <c r="AV114" s="933"/>
      <c r="AW114" s="933"/>
      <c r="AX114" s="933"/>
      <c r="AY114" s="933"/>
      <c r="AZ114" s="817" t="s">
        <v>432</v>
      </c>
      <c r="BA114" s="752"/>
      <c r="BB114" s="752"/>
      <c r="BC114" s="752"/>
      <c r="BD114" s="752"/>
      <c r="BE114" s="752"/>
      <c r="BF114" s="752"/>
      <c r="BG114" s="752"/>
      <c r="BH114" s="752"/>
      <c r="BI114" s="752"/>
      <c r="BJ114" s="752"/>
      <c r="BK114" s="752"/>
      <c r="BL114" s="752"/>
      <c r="BM114" s="752"/>
      <c r="BN114" s="752"/>
      <c r="BO114" s="752"/>
      <c r="BP114" s="753"/>
      <c r="BQ114" s="789">
        <v>759915</v>
      </c>
      <c r="BR114" s="790"/>
      <c r="BS114" s="790"/>
      <c r="BT114" s="790"/>
      <c r="BU114" s="790"/>
      <c r="BV114" s="790">
        <v>693644</v>
      </c>
      <c r="BW114" s="790"/>
      <c r="BX114" s="790"/>
      <c r="BY114" s="790"/>
      <c r="BZ114" s="790"/>
      <c r="CA114" s="790">
        <v>667477</v>
      </c>
      <c r="CB114" s="790"/>
      <c r="CC114" s="790"/>
      <c r="CD114" s="790"/>
      <c r="CE114" s="790"/>
      <c r="CF114" s="875">
        <v>32.700000000000003</v>
      </c>
      <c r="CG114" s="876"/>
      <c r="CH114" s="876"/>
      <c r="CI114" s="876"/>
      <c r="CJ114" s="876"/>
      <c r="CK114" s="927"/>
      <c r="CL114" s="821"/>
      <c r="CM114" s="817"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7" t="s">
        <v>435</v>
      </c>
      <c r="BA115" s="752"/>
      <c r="BB115" s="752"/>
      <c r="BC115" s="752"/>
      <c r="BD115" s="752"/>
      <c r="BE115" s="752"/>
      <c r="BF115" s="752"/>
      <c r="BG115" s="752"/>
      <c r="BH115" s="752"/>
      <c r="BI115" s="752"/>
      <c r="BJ115" s="752"/>
      <c r="BK115" s="752"/>
      <c r="BL115" s="752"/>
      <c r="BM115" s="752"/>
      <c r="BN115" s="752"/>
      <c r="BO115" s="752"/>
      <c r="BP115" s="753"/>
      <c r="BQ115" s="789">
        <v>64195</v>
      </c>
      <c r="BR115" s="790"/>
      <c r="BS115" s="790"/>
      <c r="BT115" s="790"/>
      <c r="BU115" s="790"/>
      <c r="BV115" s="790">
        <v>27743</v>
      </c>
      <c r="BW115" s="790"/>
      <c r="BX115" s="790"/>
      <c r="BY115" s="790"/>
      <c r="BZ115" s="790"/>
      <c r="CA115" s="790">
        <v>27743</v>
      </c>
      <c r="CB115" s="790"/>
      <c r="CC115" s="790"/>
      <c r="CD115" s="790"/>
      <c r="CE115" s="790"/>
      <c r="CF115" s="875">
        <v>1.4</v>
      </c>
      <c r="CG115" s="876"/>
      <c r="CH115" s="876"/>
      <c r="CI115" s="876"/>
      <c r="CJ115" s="876"/>
      <c r="CK115" s="927"/>
      <c r="CL115" s="821"/>
      <c r="CM115" s="817"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381</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371872</v>
      </c>
      <c r="AB117" s="903"/>
      <c r="AC117" s="903"/>
      <c r="AD117" s="903"/>
      <c r="AE117" s="904"/>
      <c r="AF117" s="905">
        <v>395292</v>
      </c>
      <c r="AG117" s="903"/>
      <c r="AH117" s="903"/>
      <c r="AI117" s="903"/>
      <c r="AJ117" s="904"/>
      <c r="AK117" s="905">
        <v>437112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293</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419</v>
      </c>
      <c r="B119" s="819"/>
      <c r="C119" s="860" t="s">
        <v>420</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445</v>
      </c>
      <c r="BP119" s="878"/>
      <c r="BQ119" s="879">
        <v>5674258</v>
      </c>
      <c r="BR119" s="845"/>
      <c r="BS119" s="845"/>
      <c r="BT119" s="845"/>
      <c r="BU119" s="845"/>
      <c r="BV119" s="845">
        <v>6266679</v>
      </c>
      <c r="BW119" s="845"/>
      <c r="BX119" s="845"/>
      <c r="BY119" s="845"/>
      <c r="BZ119" s="845"/>
      <c r="CA119" s="845">
        <v>6164362</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7"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10"/>
      <c r="BB120" s="810"/>
      <c r="BC120" s="810"/>
      <c r="BD120" s="810"/>
      <c r="BE120" s="810"/>
      <c r="BF120" s="810"/>
      <c r="BG120" s="810"/>
      <c r="BH120" s="810"/>
      <c r="BI120" s="810"/>
      <c r="BJ120" s="810"/>
      <c r="BK120" s="810"/>
      <c r="BL120" s="810"/>
      <c r="BM120" s="810"/>
      <c r="BN120" s="810"/>
      <c r="BO120" s="810"/>
      <c r="BP120" s="811"/>
      <c r="BQ120" s="861">
        <v>1941275</v>
      </c>
      <c r="BR120" s="842"/>
      <c r="BS120" s="842"/>
      <c r="BT120" s="842"/>
      <c r="BU120" s="842"/>
      <c r="BV120" s="842">
        <v>1533922</v>
      </c>
      <c r="BW120" s="842"/>
      <c r="BX120" s="842"/>
      <c r="BY120" s="842"/>
      <c r="BZ120" s="842"/>
      <c r="CA120" s="842">
        <v>1407026</v>
      </c>
      <c r="CB120" s="842"/>
      <c r="CC120" s="842"/>
      <c r="CD120" s="842"/>
      <c r="CE120" s="842"/>
      <c r="CF120" s="866">
        <v>68.900000000000006</v>
      </c>
      <c r="CG120" s="867"/>
      <c r="CH120" s="867"/>
      <c r="CI120" s="867"/>
      <c r="CJ120" s="867"/>
      <c r="CK120" s="868" t="s">
        <v>449</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812916</v>
      </c>
      <c r="DH120" s="842"/>
      <c r="DI120" s="842"/>
      <c r="DJ120" s="842"/>
      <c r="DK120" s="842"/>
      <c r="DL120" s="842">
        <v>653584</v>
      </c>
      <c r="DM120" s="842"/>
      <c r="DN120" s="842"/>
      <c r="DO120" s="842"/>
      <c r="DP120" s="842"/>
      <c r="DQ120" s="842">
        <v>647293</v>
      </c>
      <c r="DR120" s="842"/>
      <c r="DS120" s="842"/>
      <c r="DT120" s="842"/>
      <c r="DU120" s="842"/>
      <c r="DV120" s="843">
        <v>31.7</v>
      </c>
      <c r="DW120" s="843"/>
      <c r="DX120" s="843"/>
      <c r="DY120" s="843"/>
      <c r="DZ120" s="844"/>
    </row>
    <row r="121" spans="1:130" s="230"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7" t="s">
        <v>451</v>
      </c>
      <c r="BA121" s="752"/>
      <c r="BB121" s="752"/>
      <c r="BC121" s="752"/>
      <c r="BD121" s="752"/>
      <c r="BE121" s="752"/>
      <c r="BF121" s="752"/>
      <c r="BG121" s="752"/>
      <c r="BH121" s="752"/>
      <c r="BI121" s="752"/>
      <c r="BJ121" s="752"/>
      <c r="BK121" s="752"/>
      <c r="BL121" s="752"/>
      <c r="BM121" s="752"/>
      <c r="BN121" s="752"/>
      <c r="BO121" s="752"/>
      <c r="BP121" s="753"/>
      <c r="BQ121" s="789">
        <v>81533</v>
      </c>
      <c r="BR121" s="790"/>
      <c r="BS121" s="790"/>
      <c r="BT121" s="790"/>
      <c r="BU121" s="790"/>
      <c r="BV121" s="790">
        <v>56533</v>
      </c>
      <c r="BW121" s="790"/>
      <c r="BX121" s="790"/>
      <c r="BY121" s="790"/>
      <c r="BZ121" s="790"/>
      <c r="CA121" s="790">
        <v>56533</v>
      </c>
      <c r="CB121" s="790"/>
      <c r="CC121" s="790"/>
      <c r="CD121" s="790"/>
      <c r="CE121" s="790"/>
      <c r="CF121" s="875">
        <v>2.8</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v>8643</v>
      </c>
      <c r="DH121" s="790"/>
      <c r="DI121" s="790"/>
      <c r="DJ121" s="790"/>
      <c r="DK121" s="790"/>
      <c r="DL121" s="790">
        <v>17434</v>
      </c>
      <c r="DM121" s="790"/>
      <c r="DN121" s="790"/>
      <c r="DO121" s="790"/>
      <c r="DP121" s="790"/>
      <c r="DQ121" s="790">
        <v>26849</v>
      </c>
      <c r="DR121" s="790"/>
      <c r="DS121" s="790"/>
      <c r="DT121" s="790"/>
      <c r="DU121" s="790"/>
      <c r="DV121" s="796">
        <v>1.3</v>
      </c>
      <c r="DW121" s="796"/>
      <c r="DX121" s="796"/>
      <c r="DY121" s="796"/>
      <c r="DZ121" s="797"/>
    </row>
    <row r="122" spans="1:130" s="230" customFormat="1" ht="26.25" customHeight="1" x14ac:dyDescent="0.15">
      <c r="A122" s="820"/>
      <c r="B122" s="821"/>
      <c r="C122" s="817"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3367474</v>
      </c>
      <c r="BR122" s="845"/>
      <c r="BS122" s="845"/>
      <c r="BT122" s="845"/>
      <c r="BU122" s="845"/>
      <c r="BV122" s="845">
        <v>3699278</v>
      </c>
      <c r="BW122" s="845"/>
      <c r="BX122" s="845"/>
      <c r="BY122" s="845"/>
      <c r="BZ122" s="845"/>
      <c r="CA122" s="845">
        <v>3577369</v>
      </c>
      <c r="CB122" s="845"/>
      <c r="CC122" s="845"/>
      <c r="CD122" s="845"/>
      <c r="CE122" s="845"/>
      <c r="CF122" s="846">
        <v>175.3</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789"/>
      <c r="DH122" s="790"/>
      <c r="DI122" s="790"/>
      <c r="DJ122" s="790"/>
      <c r="DK122" s="790"/>
      <c r="DL122" s="790"/>
      <c r="DM122" s="790"/>
      <c r="DN122" s="790"/>
      <c r="DO122" s="790"/>
      <c r="DP122" s="790"/>
      <c r="DQ122" s="790"/>
      <c r="DR122" s="790"/>
      <c r="DS122" s="790"/>
      <c r="DT122" s="790"/>
      <c r="DU122" s="790"/>
      <c r="DV122" s="796"/>
      <c r="DW122" s="796"/>
      <c r="DX122" s="796"/>
      <c r="DY122" s="796"/>
      <c r="DZ122" s="797"/>
    </row>
    <row r="123" spans="1:130" s="230" customFormat="1" ht="26.25" customHeight="1" x14ac:dyDescent="0.15">
      <c r="A123" s="820"/>
      <c r="B123" s="821"/>
      <c r="C123" s="817"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453</v>
      </c>
      <c r="BP123" s="878"/>
      <c r="BQ123" s="832">
        <v>5390282</v>
      </c>
      <c r="BR123" s="833"/>
      <c r="BS123" s="833"/>
      <c r="BT123" s="833"/>
      <c r="BU123" s="833"/>
      <c r="BV123" s="833">
        <v>5289733</v>
      </c>
      <c r="BW123" s="833"/>
      <c r="BX123" s="833"/>
      <c r="BY123" s="833"/>
      <c r="BZ123" s="833"/>
      <c r="CA123" s="833">
        <v>5040928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7"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13.8</v>
      </c>
      <c r="BR124" s="831"/>
      <c r="BS124" s="831"/>
      <c r="BT124" s="831"/>
      <c r="BU124" s="831"/>
      <c r="BV124" s="831">
        <v>48.5</v>
      </c>
      <c r="BW124" s="831"/>
      <c r="BX124" s="831"/>
      <c r="BY124" s="831"/>
      <c r="BZ124" s="831"/>
      <c r="CA124" s="831">
        <v>55</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7"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7"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458</v>
      </c>
      <c r="CQ126" s="752"/>
      <c r="CR126" s="752"/>
      <c r="CS126" s="752"/>
      <c r="CT126" s="752"/>
      <c r="CU126" s="752"/>
      <c r="CV126" s="752"/>
      <c r="CW126" s="752"/>
      <c r="CX126" s="752"/>
      <c r="CY126" s="752"/>
      <c r="CZ126" s="752"/>
      <c r="DA126" s="752"/>
      <c r="DB126" s="752"/>
      <c r="DC126" s="752"/>
      <c r="DD126" s="752"/>
      <c r="DE126" s="752"/>
      <c r="DF126" s="753"/>
      <c r="DG126" s="789">
        <v>64195</v>
      </c>
      <c r="DH126" s="790"/>
      <c r="DI126" s="790"/>
      <c r="DJ126" s="790"/>
      <c r="DK126" s="790"/>
      <c r="DL126" s="790">
        <v>27743</v>
      </c>
      <c r="DM126" s="790"/>
      <c r="DN126" s="790"/>
      <c r="DO126" s="790"/>
      <c r="DP126" s="790"/>
      <c r="DQ126" s="790">
        <v>27743</v>
      </c>
      <c r="DR126" s="790"/>
      <c r="DS126" s="790"/>
      <c r="DT126" s="790"/>
      <c r="DU126" s="790"/>
      <c r="DV126" s="796">
        <v>1.4</v>
      </c>
      <c r="DW126" s="796"/>
      <c r="DX126" s="796"/>
      <c r="DY126" s="796"/>
      <c r="DZ126" s="797"/>
    </row>
    <row r="127" spans="1:130" s="230"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4"/>
      <c r="AZ127" s="814"/>
      <c r="BA127" s="814"/>
      <c r="BB127" s="814"/>
      <c r="BC127" s="814"/>
      <c r="BD127" s="814"/>
      <c r="BE127" s="815"/>
      <c r="BF127" s="813" t="s">
        <v>461</v>
      </c>
      <c r="BG127" s="814"/>
      <c r="BH127" s="814"/>
      <c r="BI127" s="814"/>
      <c r="BJ127" s="814"/>
      <c r="BK127" s="814"/>
      <c r="BL127" s="815"/>
      <c r="BM127" s="813" t="s">
        <v>462</v>
      </c>
      <c r="BN127" s="814"/>
      <c r="BO127" s="814"/>
      <c r="BP127" s="814"/>
      <c r="BQ127" s="814"/>
      <c r="BR127" s="814"/>
      <c r="BS127" s="815"/>
      <c r="BT127" s="813" t="s">
        <v>463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464</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30" customFormat="1" ht="26.25" customHeight="1" thickBot="1" x14ac:dyDescent="0.2">
      <c r="A128" s="798" t="s">
        <v>465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466</v>
      </c>
      <c r="X128" s="800"/>
      <c r="Y128" s="800"/>
      <c r="Z128" s="801"/>
      <c r="AA128" s="802" t="s">
        <v>122</v>
      </c>
      <c r="AB128" s="803"/>
      <c r="AC128" s="803"/>
      <c r="AD128" s="803"/>
      <c r="AE128" s="804"/>
      <c r="AF128" s="805">
        <v>56</v>
      </c>
      <c r="AG128" s="803"/>
      <c r="AH128" s="803"/>
      <c r="AI128" s="803"/>
      <c r="AJ128" s="804"/>
      <c r="AK128" s="805">
        <v>56</v>
      </c>
      <c r="AL128" s="803"/>
      <c r="AM128" s="803"/>
      <c r="AN128" s="803"/>
      <c r="AO128" s="804"/>
      <c r="AP128" s="806"/>
      <c r="AQ128" s="807"/>
      <c r="AR128" s="807"/>
      <c r="AS128" s="807"/>
      <c r="AT128" s="808"/>
      <c r="AU128" s="232"/>
      <c r="AV128" s="232"/>
      <c r="AW128" s="232"/>
      <c r="AX128" s="809" t="s">
        <v>467</v>
      </c>
      <c r="AY128" s="810"/>
      <c r="AZ128" s="810"/>
      <c r="BA128" s="810"/>
      <c r="BB128" s="810"/>
      <c r="BC128" s="810"/>
      <c r="BD128" s="810"/>
      <c r="BE128" s="811"/>
      <c r="BF128" s="786" t="s">
        <v>122</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468</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2340666</v>
      </c>
      <c r="AB129" s="780"/>
      <c r="AC129" s="780"/>
      <c r="AD129" s="780"/>
      <c r="AE129" s="781"/>
      <c r="AF129" s="782">
        <v>2301853</v>
      </c>
      <c r="AG129" s="780"/>
      <c r="AH129" s="780"/>
      <c r="AI129" s="780"/>
      <c r="AJ129" s="781"/>
      <c r="AK129" s="782">
        <v>2339847</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286458</v>
      </c>
      <c r="AB130" s="780"/>
      <c r="AC130" s="780"/>
      <c r="AD130" s="780"/>
      <c r="AE130" s="781"/>
      <c r="AF130" s="782">
        <v>290722</v>
      </c>
      <c r="AG130" s="780"/>
      <c r="AH130" s="780"/>
      <c r="AI130" s="780"/>
      <c r="AJ130" s="781"/>
      <c r="AK130" s="782">
        <v>298822</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5.3</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2054208</v>
      </c>
      <c r="AB131" s="764"/>
      <c r="AC131" s="764"/>
      <c r="AD131" s="764"/>
      <c r="AE131" s="765"/>
      <c r="AF131" s="766">
        <v>2011131</v>
      </c>
      <c r="AG131" s="764"/>
      <c r="AH131" s="764"/>
      <c r="AI131" s="764"/>
      <c r="AJ131" s="765"/>
      <c r="AK131" s="766">
        <v>2041025</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v>55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4.1580015269999997</v>
      </c>
      <c r="AB132" s="745"/>
      <c r="AC132" s="745"/>
      <c r="AD132" s="745"/>
      <c r="AE132" s="746"/>
      <c r="AF132" s="747">
        <v>5.1967773360000002</v>
      </c>
      <c r="AG132" s="745"/>
      <c r="AH132" s="745"/>
      <c r="AI132" s="745"/>
      <c r="AJ132" s="746"/>
      <c r="AK132" s="747">
        <v>6.772773484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4.0999999999999996</v>
      </c>
      <c r="AB133" s="724"/>
      <c r="AC133" s="724"/>
      <c r="AD133" s="724"/>
      <c r="AE133" s="725"/>
      <c r="AF133" s="723">
        <v>4.2</v>
      </c>
      <c r="AG133" s="724"/>
      <c r="AH133" s="724"/>
      <c r="AI133" s="724"/>
      <c r="AJ133" s="725"/>
      <c r="AK133" s="723">
        <v>5.3</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lcL42GL9YrsXACwBtiZDWfHdkGBWqGb3RzX+Hrt59W/UnSkXbi5+r84Zs5SipDPpM/sVu+NVyClPgcBQ5N0gQ==" saltValue="sAkadfAIPi12FAoy4wUy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auPvBiZUbWgq8SZtHJvDu8YFDZ5yHm7M3mQNHPuC5lf7FwnpzrgDrNWHqg4JEmjxSlAUEXkqoeA6pp0su58Q==" saltValue="72nunCRwE4rfY3GBlGvo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bHurKlpQyD4fJudwk9NSJ8xXfNykCYJFwoWkFOx9rRltitU6Vh1qiyBuYIqKQSpkCs0zpkG3BIFBkq9XqJESA==" saltValue="ddDVzkYMFnafl9k9ZjMz5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970002</v>
      </c>
      <c r="AP9" s="281">
        <v>187694</v>
      </c>
      <c r="AQ9" s="282">
        <v>143407</v>
      </c>
      <c r="AR9" s="283">
        <v>30.9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88497</v>
      </c>
      <c r="AP10" s="284">
        <v>17124</v>
      </c>
      <c r="AQ10" s="285">
        <v>20271</v>
      </c>
      <c r="AR10" s="286">
        <v>-15.5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t="s">
        <v>490</v>
      </c>
      <c r="AP11" s="284" t="s">
        <v>490</v>
      </c>
      <c r="AQ11" s="285">
        <v>1412</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457</v>
      </c>
      <c r="AP13" s="284">
        <v>88</v>
      </c>
      <c r="AQ13" s="285">
        <v>5234</v>
      </c>
      <c r="AR13" s="286">
        <v>-98.3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5917</v>
      </c>
      <c r="AP14" s="284">
        <v>1145</v>
      </c>
      <c r="AQ14" s="285">
        <v>3337</v>
      </c>
      <c r="AR14" s="286">
        <v>-65.7</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-72594</v>
      </c>
      <c r="AP15" s="284">
        <v>-14047</v>
      </c>
      <c r="AQ15" s="285">
        <v>-9830</v>
      </c>
      <c r="AR15" s="286">
        <v>42.9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992279</v>
      </c>
      <c r="AP16" s="284">
        <v>192004</v>
      </c>
      <c r="AQ16" s="285">
        <v>163831</v>
      </c>
      <c r="AR16" s="286">
        <v>17.2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16.45</v>
      </c>
      <c r="AP21" s="298">
        <v>14.18</v>
      </c>
      <c r="AQ21" s="299">
        <v>2.27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97.5</v>
      </c>
      <c r="AP22" s="303">
        <v>95.4</v>
      </c>
      <c r="AQ22" s="304">
        <v>2.1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325122</v>
      </c>
      <c r="AP32" s="312">
        <v>62911</v>
      </c>
      <c r="AQ32" s="313">
        <v>86321</v>
      </c>
      <c r="AR32" s="314">
        <v>-27.1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102900</v>
      </c>
      <c r="AP35" s="312">
        <v>19911</v>
      </c>
      <c r="AQ35" s="313">
        <v>18581</v>
      </c>
      <c r="AR35" s="314">
        <v>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9090</v>
      </c>
      <c r="AP36" s="312">
        <v>1759</v>
      </c>
      <c r="AQ36" s="313">
        <v>4521</v>
      </c>
      <c r="AR36" s="314">
        <v>-61.1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t="s">
        <v>490</v>
      </c>
      <c r="AP37" s="312" t="s">
        <v>490</v>
      </c>
      <c r="AQ37" s="313">
        <v>983</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490</v>
      </c>
      <c r="AP38" s="315" t="s">
        <v>490</v>
      </c>
      <c r="AQ38" s="316">
        <v>20</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-56</v>
      </c>
      <c r="AP39" s="312">
        <v>-11</v>
      </c>
      <c r="AQ39" s="313">
        <v>-4212</v>
      </c>
      <c r="AR39" s="314">
        <v>-99.7</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-298822</v>
      </c>
      <c r="AP40" s="312">
        <v>-57822</v>
      </c>
      <c r="AQ40" s="313">
        <v>-70783</v>
      </c>
      <c r="AR40" s="314">
        <v>-18.3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138234</v>
      </c>
      <c r="AP41" s="312">
        <v>26748</v>
      </c>
      <c r="AQ41" s="313">
        <v>35432</v>
      </c>
      <c r="AR41" s="314">
        <v>-24.5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541916</v>
      </c>
      <c r="AN51" s="334">
        <v>97748</v>
      </c>
      <c r="AO51" s="335">
        <v>-15.7</v>
      </c>
      <c r="AP51" s="336">
        <v>145139</v>
      </c>
      <c r="AQ51" s="337">
        <v>19.5</v>
      </c>
      <c r="AR51" s="338">
        <v>-35.200000000000003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90229</v>
      </c>
      <c r="AN52" s="342">
        <v>16275</v>
      </c>
      <c r="AO52" s="343">
        <v>-58.1</v>
      </c>
      <c r="AP52" s="344">
        <v>83762</v>
      </c>
      <c r="AQ52" s="345">
        <v>33.1</v>
      </c>
      <c r="AR52" s="346">
        <v>-91.2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944868</v>
      </c>
      <c r="AN53" s="334">
        <v>172705</v>
      </c>
      <c r="AO53" s="335">
        <v>76.7</v>
      </c>
      <c r="AP53" s="336">
        <v>125391</v>
      </c>
      <c r="AQ53" s="337">
        <v>-13.6</v>
      </c>
      <c r="AR53" s="338">
        <v>90.3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586684</v>
      </c>
      <c r="AN54" s="342">
        <v>107235</v>
      </c>
      <c r="AO54" s="343">
        <v>558.9</v>
      </c>
      <c r="AP54" s="344">
        <v>68516</v>
      </c>
      <c r="AQ54" s="345">
        <v>-18.2</v>
      </c>
      <c r="AR54" s="346">
        <v>577.1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1181710</v>
      </c>
      <c r="AN55" s="334">
        <v>219608</v>
      </c>
      <c r="AO55" s="335">
        <v>27.2</v>
      </c>
      <c r="AP55" s="336">
        <v>138402</v>
      </c>
      <c r="AQ55" s="337">
        <v>10.4</v>
      </c>
      <c r="AR55" s="338">
        <v>16.8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885064</v>
      </c>
      <c r="AN56" s="342">
        <v>164479</v>
      </c>
      <c r="AO56" s="343">
        <v>53.4</v>
      </c>
      <c r="AP56" s="344">
        <v>70652</v>
      </c>
      <c r="AQ56" s="345">
        <v>3.1</v>
      </c>
      <c r="AR56" s="346">
        <v>50.3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1716264</v>
      </c>
      <c r="AN57" s="334">
        <v>324558</v>
      </c>
      <c r="AO57" s="335">
        <v>47.8</v>
      </c>
      <c r="AP57" s="336">
        <v>146367</v>
      </c>
      <c r="AQ57" s="337">
        <v>5.8</v>
      </c>
      <c r="AR57" s="338">
        <v>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1514969</v>
      </c>
      <c r="AN58" s="342">
        <v>286492</v>
      </c>
      <c r="AO58" s="343">
        <v>74.2</v>
      </c>
      <c r="AP58" s="344">
        <v>79441</v>
      </c>
      <c r="AQ58" s="345">
        <v>12.4</v>
      </c>
      <c r="AR58" s="346">
        <v>61.8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304799</v>
      </c>
      <c r="AN59" s="334">
        <v>58978</v>
      </c>
      <c r="AO59" s="335">
        <v>-81.8</v>
      </c>
      <c r="AP59" s="336">
        <v>165181</v>
      </c>
      <c r="AQ59" s="337">
        <v>12.9</v>
      </c>
      <c r="AR59" s="338">
        <v>-94.7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189862</v>
      </c>
      <c r="AN60" s="342">
        <v>36738</v>
      </c>
      <c r="AO60" s="343">
        <v>-87.2</v>
      </c>
      <c r="AP60" s="344">
        <v>82246</v>
      </c>
      <c r="AQ60" s="345">
        <v>3.5</v>
      </c>
      <c r="AR60" s="346">
        <v>-90.7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937911</v>
      </c>
      <c r="AN61" s="349">
        <v>174719</v>
      </c>
      <c r="AO61" s="350">
        <v>10.8</v>
      </c>
      <c r="AP61" s="351">
        <v>144096</v>
      </c>
      <c r="AQ61" s="352">
        <v>7</v>
      </c>
      <c r="AR61" s="338">
        <v>3.8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653362</v>
      </c>
      <c r="AN62" s="342">
        <v>122244</v>
      </c>
      <c r="AO62" s="343">
        <v>108.2</v>
      </c>
      <c r="AP62" s="344">
        <v>76923</v>
      </c>
      <c r="AQ62" s="345">
        <v>6.8</v>
      </c>
      <c r="AR62" s="346">
        <v>101.4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Ap51Fh1LRXpPb8l4/BEKRYvl+TkryPvnU9YfuwRbSTs1/ejWxmJah1wk7CAcWTCBHP/s5590rCaIoCwwX6UlZQ==" saltValue="c5cImy2/RqM8IOgEd1FW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1" spans="125:125" ht="13.5" hidden="1" customHeight="1" x14ac:dyDescent="0.15">
      <c r="DU121" s="259"/>
    </row>
  </sheetData>
  <sheetProtection algorithmName="SHA-512" hashValue="6P54snqAZAvxAueo1sZWxmkIp1oIUC7cWr/iDFTVmtx0Y6PvJ1C6FPLaKb6XwRAqIyzuczoAqAJPPANoOCi13w==" saltValue="e7kLoZILzx4keWAOVjxG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jeqzEv8ng4/UJ2Yzh/aFdxIqxKkZrM2uzjhfJCS8H60kJtDw/xYyQ4gqr5urei1bbbXG/r7XPp+HR1N5JyC0ng==" saltValue="T1udp2skC4o2rF7/AqJLr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19.97</v>
      </c>
      <c r="G47" s="12">
        <v>30.44</v>
      </c>
      <c r="H47" s="12">
        <v>30.04</v>
      </c>
      <c r="I47" s="12">
        <v>31.42</v>
      </c>
      <c r="J47" s="13">
        <v>25.35</v>
      </c>
    </row>
    <row r="48" spans="2:10" ht="57.75" customHeight="1" x14ac:dyDescent="0.15">
      <c r="B48" s="14"/>
      <c r="C48" s="1141" t="s">
        <v>4</v>
      </c>
      <c r="D48" s="1141"/>
      <c r="E48" s="1142"/>
      <c r="F48" s="15">
        <v>17.48</v>
      </c>
      <c r="G48" s="16">
        <v>13.08</v>
      </c>
      <c r="H48" s="16">
        <v>17</v>
      </c>
      <c r="I48" s="16">
        <v>16.04</v>
      </c>
      <c r="J48" s="17">
        <v>17.010000000000002</v>
      </c>
    </row>
    <row r="49" spans="2:10" ht="57.75" customHeight="1" thickBot="1" x14ac:dyDescent="0.2">
      <c r="B49" s="18"/>
      <c r="C49" s="1143" t="s">
        <v>5</v>
      </c>
      <c r="D49" s="1143"/>
      <c r="E49" s="1144"/>
      <c r="F49" s="19">
        <v>1.34</v>
      </c>
      <c r="G49" s="20">
        <v>8.32</v>
      </c>
      <c r="H49" s="20">
        <v>7.15</v>
      </c>
      <c r="I49" s="20" t="s">
        <v>534</v>
      </c>
      <c r="J49" s="21" t="s">
        <v>535</v>
      </c>
    </row>
    <row r="50" spans="2:10" x14ac:dyDescent="0.15"/>
  </sheetData>
  <sheetProtection algorithmName="SHA-512" hashValue="Hv6W3EAvy5O21POvet9It8/p+atmwUJoAvvFuCJ+cLtKSoPW9eNcYdddKx7GxSKTITVKF/WXW0+ChWJR0Z7t+A==" saltValue="dfnvryPGWo5FYZii2Vjx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小林 優也</cp:lastModifiedBy>
  <dcterms:created xsi:type="dcterms:W3CDTF">2025-02-19T03:48:37Z</dcterms:created>
  <dcterms:modified xsi:type="dcterms:W3CDTF">2025-03-28T01:34:27Z</dcterms:modified>
  <cp:category/>
</cp:coreProperties>
</file>