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5" yWindow="15" windowWidth="7080" windowHeight="8520" activeTab="0"/>
  </bookViews>
  <sheets>
    <sheet name="9" sheetId="1" r:id="rId1"/>
  </sheets>
  <definedNames>
    <definedName name="_６２">#REF!</definedName>
    <definedName name="_xlnm.Print_Area" localSheetId="0">'9'!$A$1:$Y$66</definedName>
  </definedNames>
  <calcPr fullCalcOnLoad="1"/>
</workbook>
</file>

<file path=xl/sharedStrings.xml><?xml version="1.0" encoding="utf-8"?>
<sst xmlns="http://schemas.openxmlformats.org/spreadsheetml/2006/main" count="517" uniqueCount="97">
  <si>
    <t>大和高田市</t>
  </si>
  <si>
    <t>大和郡山市</t>
  </si>
  <si>
    <t>年度及び
市町村別</t>
  </si>
  <si>
    <t>葛城市</t>
  </si>
  <si>
    <t>宇陀市</t>
  </si>
  <si>
    <t xml:space="preserve"> 施　設　普　及　状　況  </t>
  </si>
  <si>
    <t>箇所数</t>
  </si>
  <si>
    <t>自己水源によるもの</t>
  </si>
  <si>
    <t>左記以外のもの</t>
  </si>
  <si>
    <t>(箇所)</t>
  </si>
  <si>
    <t>(人)</t>
  </si>
  <si>
    <t>水　道
普及率</t>
  </si>
  <si>
    <t>飲料水供給施設</t>
  </si>
  <si>
    <t>計画
給水人口</t>
  </si>
  <si>
    <t>現在
給水人口</t>
  </si>
  <si>
    <t>計画１日
最大給水量</t>
  </si>
  <si>
    <t>１日最大
給水量</t>
  </si>
  <si>
    <t>年間
給水量</t>
  </si>
  <si>
    <t>確認時
給水人口</t>
  </si>
  <si>
    <t>(B)+(E)
　+(H)+(K)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</si>
  <si>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</si>
  <si>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</si>
  <si>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</si>
  <si>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</si>
  <si>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</si>
  <si>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</si>
  <si>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</si>
  <si>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</si>
  <si>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</si>
  <si>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</si>
  <si>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</si>
  <si>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(C)+(F)+(I)</t>
  </si>
  <si>
    <t>(L)=(D)+(G)+(J)</t>
  </si>
  <si>
    <t>(L)/(A)</t>
  </si>
  <si>
    <t xml:space="preserve">９.　市　町　村　別　水  道 </t>
  </si>
  <si>
    <t>行政区域内
総人口</t>
  </si>
  <si>
    <t>上水道</t>
  </si>
  <si>
    <t>簡易水道</t>
  </si>
  <si>
    <t>専用水道</t>
  </si>
  <si>
    <t>合計</t>
  </si>
  <si>
    <r>
      <t>（m</t>
    </r>
    <r>
      <rPr>
        <vertAlign val="superscript"/>
        <sz val="8.5"/>
        <rFont val="ＭＳ 明朝"/>
        <family val="1"/>
      </rPr>
      <t>３</t>
    </r>
    <r>
      <rPr>
        <sz val="8.5"/>
        <rFont val="ＭＳ 明朝"/>
        <family val="1"/>
      </rPr>
      <t>）</t>
    </r>
  </si>
  <si>
    <r>
      <t>（千m</t>
    </r>
    <r>
      <rPr>
        <vertAlign val="superscript"/>
        <sz val="8.5"/>
        <rFont val="ＭＳ 明朝"/>
        <family val="1"/>
      </rPr>
      <t>３</t>
    </r>
    <r>
      <rPr>
        <sz val="8.5"/>
        <rFont val="ＭＳ 明朝"/>
        <family val="1"/>
      </rPr>
      <t>）</t>
    </r>
  </si>
  <si>
    <t>(人)</t>
  </si>
  <si>
    <t>（％）</t>
  </si>
  <si>
    <t>（各年度末現在）</t>
  </si>
  <si>
    <t>奈良市</t>
  </si>
  <si>
    <t>－</t>
  </si>
  <si>
    <t>天理市</t>
  </si>
  <si>
    <t>橿原市</t>
  </si>
  <si>
    <t>桜井市</t>
  </si>
  <si>
    <t>五條市</t>
  </si>
  <si>
    <t>御所市</t>
  </si>
  <si>
    <t>生駒市</t>
  </si>
  <si>
    <t>香芝市</t>
  </si>
  <si>
    <t>－</t>
  </si>
  <si>
    <t>－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</si>
  <si>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</si>
  <si>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</si>
  <si>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</si>
  <si>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</si>
  <si>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</si>
  <si>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</si>
  <si>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</si>
  <si>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</si>
  <si>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</si>
  <si>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</si>
  <si>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</si>
  <si>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</si>
  <si>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</si>
  <si>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</si>
  <si>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</si>
  <si>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</si>
  <si>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</si>
  <si>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</si>
  <si>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</si>
  <si>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</si>
  <si>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</si>
  <si>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</si>
  <si>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</si>
  <si>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</si>
  <si>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</si>
  <si>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</si>
  <si>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</si>
  <si>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市部計</t>
  </si>
  <si>
    <t>郡部計</t>
  </si>
  <si>
    <t>山辺郡</t>
  </si>
  <si>
    <t>生駒郡</t>
  </si>
  <si>
    <t>－</t>
  </si>
  <si>
    <t>磯城郡</t>
  </si>
  <si>
    <t>宇陀郡</t>
  </si>
  <si>
    <t>高市郡</t>
  </si>
  <si>
    <t>北葛城郡</t>
  </si>
  <si>
    <t>吉野郡</t>
  </si>
  <si>
    <t>平成18年度</t>
  </si>
  <si>
    <t>20</t>
  </si>
  <si>
    <t>19</t>
  </si>
  <si>
    <t>資料：県消費・生活安全課「奈良県の水道概要」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</si>
</sst>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  <numFmt numFmtId="239" formatCode="0.0_);[Red]\(0.0\)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8.5"/>
      <name val="ＭＳ 明朝"/>
      <family val="1"/>
    </font>
    <font>
      <vertAlign val="superscript"/>
      <sz val="8.5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91" fontId="10" fillId="0" borderId="0" xfId="0" applyNumberFormat="1" applyFont="1" applyFill="1" applyAlignment="1">
      <alignment vertical="center" wrapText="1"/>
    </xf>
    <xf numFmtId="191" fontId="11" fillId="0" borderId="0" xfId="0" applyNumberFormat="1" applyFont="1" applyFill="1" applyAlignment="1" applyProtection="1">
      <alignment vertical="center" wrapText="1"/>
      <protection locked="0"/>
    </xf>
    <xf numFmtId="191" fontId="11" fillId="0" borderId="0" xfId="0" applyNumberFormat="1" applyFont="1" applyFill="1" applyBorder="1" applyAlignment="1">
      <alignment vertical="center" wrapText="1"/>
    </xf>
    <xf numFmtId="191" fontId="11" fillId="0" borderId="0" xfId="0" applyNumberFormat="1" applyFont="1" applyFill="1" applyAlignment="1">
      <alignment vertical="center" wrapText="1"/>
    </xf>
    <xf numFmtId="191" fontId="12" fillId="0" borderId="0" xfId="0" applyNumberFormat="1" applyFont="1" applyFill="1" applyAlignment="1">
      <alignment vertical="center" wrapText="1"/>
    </xf>
    <xf numFmtId="191" fontId="8" fillId="0" borderId="0" xfId="0" applyNumberFormat="1" applyFont="1" applyFill="1" applyAlignment="1" applyProtection="1">
      <alignment horizontal="right" vertical="center"/>
      <protection locked="0"/>
    </xf>
    <xf numFmtId="191" fontId="8" fillId="0" borderId="0" xfId="0" applyNumberFormat="1" applyFont="1" applyFill="1" applyAlignment="1" applyProtection="1">
      <alignment vertical="center"/>
      <protection locked="0"/>
    </xf>
    <xf numFmtId="191" fontId="12" fillId="0" borderId="0" xfId="0" applyNumberFormat="1" applyFont="1" applyFill="1" applyAlignment="1" applyProtection="1">
      <alignment vertical="center" wrapText="1"/>
      <protection locked="0"/>
    </xf>
    <xf numFmtId="191" fontId="12" fillId="0" borderId="0" xfId="0" applyNumberFormat="1" applyFont="1" applyFill="1" applyAlignment="1" applyProtection="1">
      <alignment horizontal="right" vertical="center" wrapText="1"/>
      <protection locked="0"/>
    </xf>
    <xf numFmtId="191" fontId="12" fillId="0" borderId="0" xfId="0" applyNumberFormat="1" applyFont="1" applyFill="1" applyBorder="1" applyAlignment="1" applyProtection="1">
      <alignment vertical="center" wrapText="1"/>
      <protection locked="0"/>
    </xf>
    <xf numFmtId="191" fontId="12" fillId="0" borderId="10" xfId="0" applyNumberFormat="1" applyFont="1" applyFill="1" applyBorder="1" applyAlignment="1" applyProtection="1">
      <alignment horizontal="distributed" vertical="center" wrapText="1"/>
      <protection locked="0"/>
    </xf>
    <xf numFmtId="191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/>
    </xf>
    <xf numFmtId="215" fontId="12" fillId="0" borderId="0" xfId="0" applyNumberFormat="1" applyFont="1" applyFill="1" applyBorder="1" applyAlignment="1" applyProtection="1">
      <alignment vertical="center" wrapText="1"/>
      <protection locked="0"/>
    </xf>
    <xf numFmtId="177" fontId="12" fillId="0" borderId="0" xfId="0" applyNumberFormat="1" applyFont="1" applyFill="1" applyBorder="1" applyAlignment="1" applyProtection="1">
      <alignment vertical="center" wrapText="1"/>
      <protection locked="0"/>
    </xf>
    <xf numFmtId="215" fontId="12" fillId="0" borderId="0" xfId="0" applyNumberFormat="1" applyFont="1" applyFill="1" applyAlignment="1">
      <alignment vertical="center" wrapText="1"/>
    </xf>
    <xf numFmtId="178" fontId="12" fillId="0" borderId="0" xfId="0" applyNumberFormat="1" applyFont="1" applyFill="1" applyAlignment="1">
      <alignment vertical="center" wrapText="1"/>
    </xf>
    <xf numFmtId="177" fontId="12" fillId="0" borderId="0" xfId="0" applyNumberFormat="1" applyFont="1" applyFill="1" applyAlignment="1">
      <alignment vertical="center" wrapText="1"/>
    </xf>
    <xf numFmtId="215" fontId="15" fillId="0" borderId="0" xfId="0" applyNumberFormat="1" applyFont="1" applyFill="1" applyBorder="1" applyAlignment="1" applyProtection="1">
      <alignment vertical="center" wrapText="1"/>
      <protection locked="0"/>
    </xf>
    <xf numFmtId="177" fontId="15" fillId="0" borderId="0" xfId="0" applyNumberFormat="1" applyFont="1" applyFill="1" applyBorder="1" applyAlignment="1" applyProtection="1">
      <alignment vertical="center" wrapText="1"/>
      <protection locked="0"/>
    </xf>
    <xf numFmtId="191" fontId="15" fillId="0" borderId="0" xfId="0" applyNumberFormat="1" applyFont="1" applyFill="1" applyAlignment="1">
      <alignment vertical="center" wrapText="1"/>
    </xf>
    <xf numFmtId="215" fontId="12" fillId="0" borderId="0" xfId="0" applyNumberFormat="1" applyFont="1" applyFill="1" applyBorder="1" applyAlignment="1">
      <alignment vertical="center" wrapText="1"/>
    </xf>
    <xf numFmtId="215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15" fillId="0" borderId="0" xfId="0" applyNumberFormat="1" applyFont="1" applyFill="1" applyBorder="1" applyAlignment="1">
      <alignment vertical="center" wrapText="1"/>
    </xf>
    <xf numFmtId="191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224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191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191" fontId="16" fillId="0" borderId="13" xfId="0" applyNumberFormat="1" applyFont="1" applyFill="1" applyBorder="1" applyAlignment="1" applyProtection="1">
      <alignment horizontal="right" vertical="center" wrapText="1"/>
      <protection locked="0"/>
    </xf>
    <xf numFmtId="191" fontId="16" fillId="0" borderId="0" xfId="0" applyNumberFormat="1" applyFont="1" applyFill="1" applyAlignment="1">
      <alignment horizontal="right" vertical="center" wrapText="1"/>
    </xf>
    <xf numFmtId="215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191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213" fontId="12" fillId="0" borderId="0" xfId="0" applyNumberFormat="1" applyFont="1" applyFill="1" applyBorder="1" applyAlignment="1" applyProtection="1">
      <alignment vertical="center" wrapText="1"/>
      <protection locked="0"/>
    </xf>
    <xf numFmtId="191" fontId="13" fillId="0" borderId="15" xfId="0" applyNumberFormat="1" applyFont="1" applyFill="1" applyBorder="1" applyAlignment="1" applyProtection="1">
      <alignment horizontal="center" wrapText="1"/>
      <protection locked="0"/>
    </xf>
    <xf numFmtId="191" fontId="13" fillId="0" borderId="16" xfId="0" applyNumberFormat="1" applyFont="1" applyFill="1" applyBorder="1" applyAlignment="1" applyProtection="1">
      <alignment horizontal="center" wrapText="1"/>
      <protection locked="0"/>
    </xf>
    <xf numFmtId="224" fontId="13" fillId="0" borderId="15" xfId="0" applyNumberFormat="1" applyFont="1" applyFill="1" applyBorder="1" applyAlignment="1" applyProtection="1">
      <alignment horizontal="center" wrapText="1"/>
      <protection locked="0"/>
    </xf>
    <xf numFmtId="191" fontId="13" fillId="0" borderId="10" xfId="0" applyNumberFormat="1" applyFont="1" applyFill="1" applyBorder="1" applyAlignment="1" applyProtection="1">
      <alignment horizontal="center" wrapText="1"/>
      <protection locked="0"/>
    </xf>
    <xf numFmtId="191" fontId="13" fillId="0" borderId="16" xfId="0" applyNumberFormat="1" applyFont="1" applyFill="1" applyBorder="1" applyAlignment="1">
      <alignment horizontal="center" wrapText="1"/>
    </xf>
    <xf numFmtId="191" fontId="13" fillId="0" borderId="0" xfId="0" applyNumberFormat="1" applyFont="1" applyFill="1" applyAlignment="1">
      <alignment horizontal="center" wrapText="1"/>
    </xf>
    <xf numFmtId="239" fontId="12" fillId="0" borderId="0" xfId="0" applyNumberFormat="1" applyFont="1" applyFill="1" applyBorder="1" applyAlignment="1" applyProtection="1">
      <alignment vertical="center" wrapText="1"/>
      <protection locked="0"/>
    </xf>
    <xf numFmtId="191" fontId="12" fillId="0" borderId="17" xfId="0" applyNumberFormat="1" applyFont="1" applyFill="1" applyBorder="1" applyAlignment="1" applyProtection="1">
      <alignment vertical="center" wrapText="1"/>
      <protection locked="0"/>
    </xf>
    <xf numFmtId="239" fontId="15" fillId="0" borderId="0" xfId="0" applyNumberFormat="1" applyFont="1" applyFill="1" applyBorder="1" applyAlignment="1" applyProtection="1">
      <alignment vertical="center" wrapText="1"/>
      <protection locked="0"/>
    </xf>
    <xf numFmtId="191" fontId="12" fillId="0" borderId="18" xfId="0" applyNumberFormat="1" applyFont="1" applyFill="1" applyBorder="1" applyAlignment="1" applyProtection="1">
      <alignment horizontal="right" vertical="center" wrapText="1"/>
      <protection locked="0"/>
    </xf>
    <xf numFmtId="191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191" fontId="12" fillId="0" borderId="10" xfId="0" applyNumberFormat="1" applyFont="1" applyFill="1" applyBorder="1" applyAlignment="1" applyProtection="1">
      <alignment horizontal="distributed" vertical="center" wrapText="1"/>
      <protection locked="0"/>
    </xf>
    <xf numFmtId="191" fontId="15" fillId="0" borderId="0" xfId="0" applyNumberFormat="1" applyFont="1" applyFill="1" applyBorder="1" applyAlignment="1" applyProtection="1">
      <alignment horizontal="distributed" vertical="center" wrapText="1"/>
      <protection locked="0"/>
    </xf>
    <xf numFmtId="191" fontId="15" fillId="0" borderId="10" xfId="0" applyNumberFormat="1" applyFont="1" applyFill="1" applyBorder="1" applyAlignment="1" applyProtection="1">
      <alignment horizontal="distributed" vertical="center" wrapText="1"/>
      <protection locked="0"/>
    </xf>
    <xf numFmtId="191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0" xfId="0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12" fillId="0" borderId="19" xfId="0" applyNumberFormat="1" applyFont="1" applyFill="1" applyBorder="1" applyAlignment="1" applyProtection="1">
      <alignment horizontal="distributed" vertical="center" wrapText="1" indent="1"/>
      <protection locked="0"/>
    </xf>
    <xf numFmtId="191" fontId="12" fillId="0" borderId="17" xfId="0" applyNumberFormat="1" applyFont="1" applyFill="1" applyBorder="1" applyAlignment="1" applyProtection="1">
      <alignment horizontal="distributed" vertical="center" wrapText="1" indent="1"/>
      <protection locked="0"/>
    </xf>
    <xf numFmtId="191" fontId="12" fillId="0" borderId="12" xfId="0" applyNumberFormat="1" applyFont="1" applyFill="1" applyBorder="1" applyAlignment="1" applyProtection="1">
      <alignment horizontal="distributed" vertical="center" wrapText="1" indent="1"/>
      <protection locked="0"/>
    </xf>
    <xf numFmtId="191" fontId="12" fillId="0" borderId="20" xfId="0" applyNumberFormat="1" applyFont="1" applyFill="1" applyBorder="1" applyAlignment="1" applyProtection="1">
      <alignment horizontal="distributed" vertical="center" wrapText="1" indent="1"/>
      <protection locked="0"/>
    </xf>
    <xf numFmtId="191" fontId="16" fillId="0" borderId="21" xfId="0" applyNumberFormat="1" applyFont="1" applyFill="1" applyBorder="1" applyAlignment="1" applyProtection="1">
      <alignment horizontal="distributed" vertical="center" wrapText="1"/>
      <protection locked="0"/>
    </xf>
    <xf numFmtId="191" fontId="16" fillId="0" borderId="15" xfId="0" applyNumberFormat="1" applyFont="1" applyFill="1" applyBorder="1" applyAlignment="1" applyProtection="1">
      <alignment horizontal="distributed" vertical="center" wrapText="1"/>
      <protection locked="0"/>
    </xf>
    <xf numFmtId="49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2" fillId="0" borderId="10" xfId="0" applyNumberFormat="1" applyFont="1" applyFill="1" applyBorder="1" applyAlignment="1" applyProtection="1">
      <alignment horizontal="distributed" vertical="center" wrapText="1"/>
      <protection locked="0"/>
    </xf>
    <xf numFmtId="191" fontId="16" fillId="0" borderId="14" xfId="0" applyNumberFormat="1" applyFont="1" applyFill="1" applyBorder="1" applyAlignment="1" applyProtection="1">
      <alignment horizontal="distributed" vertical="center" wrapText="1"/>
      <protection locked="0"/>
    </xf>
    <xf numFmtId="191" fontId="16" fillId="0" borderId="16" xfId="0" applyNumberFormat="1" applyFont="1" applyFill="1" applyBorder="1" applyAlignment="1" applyProtection="1">
      <alignment horizontal="distributed" vertical="center" wrapText="1"/>
      <protection locked="0"/>
    </xf>
    <xf numFmtId="191" fontId="12" fillId="0" borderId="22" xfId="0" applyNumberFormat="1" applyFont="1" applyFill="1" applyBorder="1" applyAlignment="1" applyProtection="1">
      <alignment horizontal="distributed" vertical="center" wrapText="1"/>
      <protection locked="0"/>
    </xf>
    <xf numFmtId="191" fontId="12" fillId="0" borderId="16" xfId="0" applyNumberFormat="1" applyFont="1" applyFill="1" applyBorder="1" applyAlignment="1" applyProtection="1">
      <alignment horizontal="distributed" vertical="center" wrapText="1"/>
      <protection locked="0"/>
    </xf>
    <xf numFmtId="191" fontId="12" fillId="0" borderId="17" xfId="0" applyNumberFormat="1" applyFont="1" applyFill="1" applyBorder="1" applyAlignment="1" applyProtection="1">
      <alignment horizontal="distributed" vertical="center" wrapText="1"/>
      <protection locked="0"/>
    </xf>
    <xf numFmtId="191" fontId="12" fillId="0" borderId="23" xfId="0" applyNumberFormat="1" applyFont="1" applyFill="1" applyBorder="1" applyAlignment="1" applyProtection="1">
      <alignment horizontal="distributed" vertical="center" wrapText="1"/>
      <protection locked="0"/>
    </xf>
    <xf numFmtId="191" fontId="12" fillId="0" borderId="20" xfId="0" applyNumberFormat="1" applyFont="1" applyFill="1" applyBorder="1" applyAlignment="1" applyProtection="1">
      <alignment horizontal="distributed" vertical="center" wrapText="1"/>
      <protection locked="0"/>
    </xf>
    <xf numFmtId="191" fontId="12" fillId="0" borderId="13" xfId="0" applyNumberFormat="1" applyFont="1" applyFill="1" applyBorder="1" applyAlignment="1" applyProtection="1">
      <alignment horizontal="distributed" vertical="center" wrapText="1"/>
      <protection locked="0"/>
    </xf>
    <xf numFmtId="191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191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91" fontId="12" fillId="0" borderId="26" xfId="0" applyNumberFormat="1" applyFont="1" applyFill="1" applyBorder="1" applyAlignment="1" applyProtection="1">
      <alignment horizontal="distributed" vertical="center" wrapText="1" indent="3"/>
      <protection locked="0"/>
    </xf>
    <xf numFmtId="191" fontId="12" fillId="0" borderId="27" xfId="0" applyNumberFormat="1" applyFont="1" applyFill="1" applyBorder="1" applyAlignment="1" applyProtection="1">
      <alignment horizontal="distributed" vertical="center" wrapText="1" indent="3"/>
      <protection locked="0"/>
    </xf>
    <xf numFmtId="191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91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191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91" fontId="12" fillId="0" borderId="30" xfId="0" applyNumberFormat="1" applyFont="1" applyFill="1" applyBorder="1" applyAlignment="1" applyProtection="1">
      <alignment horizontal="distributed" vertical="center" wrapText="1" indent="1"/>
      <protection locked="0"/>
    </xf>
    <xf numFmtId="191" fontId="12" fillId="0" borderId="28" xfId="0" applyNumberFormat="1" applyFont="1" applyFill="1" applyBorder="1" applyAlignment="1" applyProtection="1">
      <alignment horizontal="distributed" vertical="center" wrapText="1" indent="1"/>
      <protection locked="0"/>
    </xf>
    <xf numFmtId="191" fontId="12" fillId="0" borderId="29" xfId="0" applyNumberFormat="1" applyFont="1" applyFill="1" applyBorder="1" applyAlignment="1" applyProtection="1">
      <alignment horizontal="distributed" vertical="center" wrapText="1" indent="1"/>
      <protection locked="0"/>
    </xf>
    <xf numFmtId="0" fontId="16" fillId="0" borderId="14" xfId="0" applyFont="1" applyFill="1" applyBorder="1" applyAlignment="1">
      <alignment horizontal="distributed" vertical="center" wrapText="1"/>
    </xf>
    <xf numFmtId="0" fontId="16" fillId="0" borderId="16" xfId="0" applyFont="1" applyFill="1" applyBorder="1" applyAlignment="1">
      <alignment horizontal="distributed" vertical="center" wrapText="1"/>
    </xf>
    <xf numFmtId="191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191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191" fontId="13" fillId="0" borderId="16" xfId="0" applyNumberFormat="1" applyFont="1" applyFill="1" applyBorder="1" applyAlignment="1" applyProtection="1">
      <alignment horizontal="left" wrapText="1"/>
      <protection locked="0"/>
    </xf>
    <xf numFmtId="191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191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191" fontId="12" fillId="0" borderId="19" xfId="0" applyNumberFormat="1" applyFont="1" applyFill="1" applyBorder="1" applyAlignment="1" applyProtection="1">
      <alignment horizontal="distributed" vertical="center" wrapText="1" indent="4"/>
      <protection locked="0"/>
    </xf>
    <xf numFmtId="191" fontId="12" fillId="0" borderId="17" xfId="0" applyNumberFormat="1" applyFont="1" applyFill="1" applyBorder="1" applyAlignment="1" applyProtection="1">
      <alignment horizontal="distributed" vertical="center" wrapText="1" indent="4"/>
      <protection locked="0"/>
    </xf>
    <xf numFmtId="191" fontId="12" fillId="0" borderId="23" xfId="0" applyNumberFormat="1" applyFont="1" applyFill="1" applyBorder="1" applyAlignment="1" applyProtection="1">
      <alignment horizontal="distributed" vertical="center" wrapText="1" indent="4"/>
      <protection locked="0"/>
    </xf>
    <xf numFmtId="191" fontId="12" fillId="0" borderId="12" xfId="0" applyNumberFormat="1" applyFont="1" applyFill="1" applyBorder="1" applyAlignment="1" applyProtection="1">
      <alignment horizontal="distributed" vertical="center" wrapText="1" indent="4"/>
      <protection locked="0"/>
    </xf>
    <xf numFmtId="191" fontId="12" fillId="0" borderId="20" xfId="0" applyNumberFormat="1" applyFont="1" applyFill="1" applyBorder="1" applyAlignment="1" applyProtection="1">
      <alignment horizontal="distributed" vertical="center" wrapText="1" indent="4"/>
      <protection locked="0"/>
    </xf>
    <xf numFmtId="191" fontId="12" fillId="0" borderId="13" xfId="0" applyNumberFormat="1" applyFont="1" applyFill="1" applyBorder="1" applyAlignment="1" applyProtection="1">
      <alignment horizontal="distributed" vertical="center" wrapText="1" indent="4"/>
      <protection locked="0"/>
    </xf>
    <xf numFmtId="191" fontId="12" fillId="0" borderId="19" xfId="0" applyNumberFormat="1" applyFont="1" applyFill="1" applyBorder="1" applyAlignment="1" applyProtection="1">
      <alignment horizontal="distributed" vertical="center" wrapText="1" indent="2"/>
      <protection locked="0"/>
    </xf>
    <xf numFmtId="191" fontId="12" fillId="0" borderId="17" xfId="0" applyNumberFormat="1" applyFont="1" applyFill="1" applyBorder="1" applyAlignment="1" applyProtection="1">
      <alignment horizontal="distributed" vertical="center" wrapText="1" indent="2"/>
      <protection locked="0"/>
    </xf>
    <xf numFmtId="191" fontId="12" fillId="0" borderId="23" xfId="0" applyNumberFormat="1" applyFont="1" applyFill="1" applyBorder="1" applyAlignment="1" applyProtection="1">
      <alignment horizontal="distributed" vertical="center" wrapText="1" indent="2"/>
      <protection locked="0"/>
    </xf>
    <xf numFmtId="191" fontId="12" fillId="0" borderId="12" xfId="0" applyNumberFormat="1" applyFont="1" applyFill="1" applyBorder="1" applyAlignment="1" applyProtection="1">
      <alignment horizontal="distributed" vertical="center" wrapText="1" indent="2"/>
      <protection locked="0"/>
    </xf>
    <xf numFmtId="191" fontId="12" fillId="0" borderId="20" xfId="0" applyNumberFormat="1" applyFont="1" applyFill="1" applyBorder="1" applyAlignment="1" applyProtection="1">
      <alignment horizontal="distributed" vertical="center" wrapText="1" indent="2"/>
      <protection locked="0"/>
    </xf>
    <xf numFmtId="191" fontId="12" fillId="0" borderId="13" xfId="0" applyNumberFormat="1" applyFont="1" applyFill="1" applyBorder="1" applyAlignment="1" applyProtection="1">
      <alignment horizontal="distributed" vertical="center" wrapText="1" indent="2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"/>
  <cols>
    <col min="1" max="1" width="2" style="4" customWidth="1"/>
    <col min="2" max="2" width="9.09765625" style="4" customWidth="1"/>
    <col min="3" max="3" width="8.8984375" style="4" customWidth="1"/>
    <col min="4" max="4" width="5.19921875" style="4" customWidth="1"/>
    <col min="5" max="7" width="8.09765625" style="4" customWidth="1"/>
    <col min="8" max="8" width="8.09765625" style="3" customWidth="1"/>
    <col min="9" max="9" width="8.09765625" style="4" customWidth="1"/>
    <col min="10" max="10" width="5.19921875" style="4" customWidth="1"/>
    <col min="11" max="12" width="6.8984375" style="4" customWidth="1"/>
    <col min="13" max="13" width="5" style="4" customWidth="1"/>
    <col min="14" max="15" width="6.19921875" style="4" customWidth="1"/>
    <col min="16" max="16" width="5" style="4" customWidth="1"/>
    <col min="17" max="18" width="6.19921875" style="4" customWidth="1"/>
    <col min="19" max="19" width="7.5" style="4" customWidth="1"/>
    <col min="20" max="20" width="8" style="4" customWidth="1"/>
    <col min="21" max="21" width="10.8984375" style="4" customWidth="1"/>
    <col min="22" max="22" width="5.69921875" style="4" customWidth="1"/>
    <col min="23" max="23" width="5" style="4" customWidth="1"/>
    <col min="24" max="25" width="6.19921875" style="4" customWidth="1"/>
    <col min="26" max="16384" width="9" style="4" customWidth="1"/>
  </cols>
  <sheetData>
    <row r="1" spans="3:25" s="1" customFormat="1" ht="18.75">
      <c r="C1" s="7"/>
      <c r="D1" s="7"/>
      <c r="E1" s="7"/>
      <c r="F1" s="7"/>
      <c r="G1" s="7"/>
      <c r="H1" s="7"/>
      <c r="I1" s="7"/>
      <c r="J1" s="7"/>
      <c r="K1" s="7"/>
      <c r="L1" s="6" t="s">
        <v>34</v>
      </c>
      <c r="M1" s="7" t="s">
        <v>5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5" customFormat="1" ht="15" customHeight="1" thickBot="1">
      <c r="A2" s="8"/>
      <c r="B2" s="8"/>
      <c r="C2" s="8"/>
      <c r="D2" s="8"/>
      <c r="E2" s="8"/>
      <c r="F2" s="8"/>
      <c r="G2" s="9"/>
      <c r="H2" s="1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5" t="s">
        <v>44</v>
      </c>
      <c r="W2" s="45"/>
      <c r="X2" s="45"/>
      <c r="Y2" s="45"/>
    </row>
    <row r="3" spans="1:25" s="5" customFormat="1" ht="15" customHeight="1">
      <c r="A3" s="68" t="s">
        <v>2</v>
      </c>
      <c r="B3" s="69"/>
      <c r="C3" s="66" t="s">
        <v>35</v>
      </c>
      <c r="D3" s="92" t="s">
        <v>36</v>
      </c>
      <c r="E3" s="93"/>
      <c r="F3" s="93"/>
      <c r="G3" s="93"/>
      <c r="H3" s="93"/>
      <c r="I3" s="94"/>
      <c r="J3" s="56" t="s">
        <v>37</v>
      </c>
      <c r="K3" s="57"/>
      <c r="L3" s="57"/>
      <c r="M3" s="74" t="s">
        <v>38</v>
      </c>
      <c r="N3" s="74"/>
      <c r="O3" s="74"/>
      <c r="P3" s="74"/>
      <c r="Q3" s="74"/>
      <c r="R3" s="75"/>
      <c r="S3" s="98" t="s">
        <v>39</v>
      </c>
      <c r="T3" s="99"/>
      <c r="U3" s="100"/>
      <c r="V3" s="76" t="s">
        <v>11</v>
      </c>
      <c r="W3" s="56" t="s">
        <v>12</v>
      </c>
      <c r="X3" s="57"/>
      <c r="Y3" s="57"/>
    </row>
    <row r="4" spans="1:25" s="5" customFormat="1" ht="12.75" customHeight="1">
      <c r="A4" s="46"/>
      <c r="B4" s="47"/>
      <c r="C4" s="67"/>
      <c r="D4" s="95"/>
      <c r="E4" s="96"/>
      <c r="F4" s="96"/>
      <c r="G4" s="96"/>
      <c r="H4" s="96"/>
      <c r="I4" s="97"/>
      <c r="J4" s="58"/>
      <c r="K4" s="59"/>
      <c r="L4" s="59"/>
      <c r="M4" s="78" t="s">
        <v>7</v>
      </c>
      <c r="N4" s="79"/>
      <c r="O4" s="80"/>
      <c r="P4" s="81" t="s">
        <v>8</v>
      </c>
      <c r="Q4" s="82"/>
      <c r="R4" s="83"/>
      <c r="S4" s="101"/>
      <c r="T4" s="102"/>
      <c r="U4" s="103"/>
      <c r="V4" s="77"/>
      <c r="W4" s="58"/>
      <c r="X4" s="59"/>
      <c r="Y4" s="59"/>
    </row>
    <row r="5" spans="1:25" s="5" customFormat="1" ht="12.75" customHeight="1">
      <c r="A5" s="46"/>
      <c r="B5" s="47"/>
      <c r="C5" s="67"/>
      <c r="D5" s="86" t="s">
        <v>6</v>
      </c>
      <c r="E5" s="64" t="s">
        <v>13</v>
      </c>
      <c r="F5" s="64" t="s">
        <v>14</v>
      </c>
      <c r="G5" s="60" t="s">
        <v>15</v>
      </c>
      <c r="H5" s="64" t="s">
        <v>16</v>
      </c>
      <c r="I5" s="64" t="s">
        <v>17</v>
      </c>
      <c r="J5" s="86" t="s">
        <v>6</v>
      </c>
      <c r="K5" s="64" t="s">
        <v>13</v>
      </c>
      <c r="L5" s="60" t="s">
        <v>14</v>
      </c>
      <c r="M5" s="89" t="s">
        <v>6</v>
      </c>
      <c r="N5" s="64" t="s">
        <v>18</v>
      </c>
      <c r="O5" s="64" t="s">
        <v>14</v>
      </c>
      <c r="P5" s="86" t="s">
        <v>6</v>
      </c>
      <c r="Q5" s="64" t="s">
        <v>18</v>
      </c>
      <c r="R5" s="64" t="s">
        <v>14</v>
      </c>
      <c r="S5" s="34" t="s">
        <v>6</v>
      </c>
      <c r="T5" s="84" t="s">
        <v>13</v>
      </c>
      <c r="U5" s="64" t="s">
        <v>14</v>
      </c>
      <c r="V5" s="77"/>
      <c r="W5" s="86" t="s">
        <v>6</v>
      </c>
      <c r="X5" s="64" t="s">
        <v>13</v>
      </c>
      <c r="Y5" s="60" t="s">
        <v>14</v>
      </c>
    </row>
    <row r="6" spans="1:25" s="5" customFormat="1" ht="12.75" customHeight="1">
      <c r="A6" s="46"/>
      <c r="B6" s="47"/>
      <c r="C6" s="67"/>
      <c r="D6" s="87"/>
      <c r="E6" s="65"/>
      <c r="F6" s="65"/>
      <c r="G6" s="61"/>
      <c r="H6" s="65"/>
      <c r="I6" s="65"/>
      <c r="J6" s="87"/>
      <c r="K6" s="65"/>
      <c r="L6" s="61"/>
      <c r="M6" s="90"/>
      <c r="N6" s="65"/>
      <c r="O6" s="65"/>
      <c r="P6" s="87"/>
      <c r="Q6" s="65"/>
      <c r="R6" s="65"/>
      <c r="S6" s="88" t="s">
        <v>19</v>
      </c>
      <c r="T6" s="85"/>
      <c r="U6" s="65"/>
      <c r="V6" s="77"/>
      <c r="W6" s="87"/>
      <c r="X6" s="65"/>
      <c r="Y6" s="61"/>
    </row>
    <row r="7" spans="1:25" s="41" customFormat="1" ht="11.25" customHeight="1">
      <c r="A7" s="46"/>
      <c r="B7" s="47"/>
      <c r="C7" s="36" t="s">
        <v>20</v>
      </c>
      <c r="D7" s="37" t="s">
        <v>21</v>
      </c>
      <c r="E7" s="37" t="s">
        <v>22</v>
      </c>
      <c r="F7" s="37" t="s">
        <v>23</v>
      </c>
      <c r="G7" s="38"/>
      <c r="H7" s="37"/>
      <c r="I7" s="36"/>
      <c r="J7" s="37" t="s">
        <v>24</v>
      </c>
      <c r="K7" s="37" t="s">
        <v>25</v>
      </c>
      <c r="L7" s="36" t="s">
        <v>26</v>
      </c>
      <c r="M7" s="39" t="s">
        <v>27</v>
      </c>
      <c r="N7" s="37" t="s">
        <v>28</v>
      </c>
      <c r="O7" s="37" t="s">
        <v>29</v>
      </c>
      <c r="P7" s="37" t="s">
        <v>30</v>
      </c>
      <c r="Q7" s="37"/>
      <c r="R7" s="37"/>
      <c r="S7" s="88"/>
      <c r="T7" s="36" t="s">
        <v>31</v>
      </c>
      <c r="U7" s="36" t="s">
        <v>32</v>
      </c>
      <c r="V7" s="40" t="s">
        <v>33</v>
      </c>
      <c r="W7" s="37"/>
      <c r="X7" s="37"/>
      <c r="Y7" s="36"/>
    </row>
    <row r="8" spans="1:25" s="30" customFormat="1" ht="13.5" customHeight="1">
      <c r="A8" s="70"/>
      <c r="B8" s="71"/>
      <c r="C8" s="26" t="s">
        <v>10</v>
      </c>
      <c r="D8" s="26" t="s">
        <v>9</v>
      </c>
      <c r="E8" s="26" t="s">
        <v>10</v>
      </c>
      <c r="F8" s="26" t="s">
        <v>10</v>
      </c>
      <c r="G8" s="27" t="s">
        <v>40</v>
      </c>
      <c r="H8" s="26" t="s">
        <v>40</v>
      </c>
      <c r="I8" s="28" t="s">
        <v>41</v>
      </c>
      <c r="J8" s="26" t="s">
        <v>9</v>
      </c>
      <c r="K8" s="26" t="s">
        <v>10</v>
      </c>
      <c r="L8" s="28" t="s">
        <v>10</v>
      </c>
      <c r="M8" s="29" t="s">
        <v>9</v>
      </c>
      <c r="N8" s="26" t="s">
        <v>10</v>
      </c>
      <c r="O8" s="26" t="s">
        <v>10</v>
      </c>
      <c r="P8" s="26" t="s">
        <v>9</v>
      </c>
      <c r="Q8" s="26" t="s">
        <v>10</v>
      </c>
      <c r="R8" s="26" t="s">
        <v>10</v>
      </c>
      <c r="S8" s="26" t="s">
        <v>9</v>
      </c>
      <c r="T8" s="26" t="s">
        <v>10</v>
      </c>
      <c r="U8" s="28" t="s">
        <v>42</v>
      </c>
      <c r="V8" s="28" t="s">
        <v>43</v>
      </c>
      <c r="W8" s="26" t="s">
        <v>9</v>
      </c>
      <c r="X8" s="26" t="s">
        <v>10</v>
      </c>
      <c r="Y8" s="28" t="s">
        <v>10</v>
      </c>
    </row>
    <row r="9" spans="1:25" s="5" customFormat="1" ht="2.25" customHeight="1">
      <c r="A9" s="72"/>
      <c r="B9" s="73"/>
      <c r="C9" s="12"/>
      <c r="D9" s="13"/>
      <c r="E9" s="13"/>
      <c r="F9" s="13"/>
      <c r="G9" s="12"/>
      <c r="H9" s="12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2"/>
      <c r="V9" s="12"/>
      <c r="W9" s="13"/>
      <c r="X9" s="13"/>
      <c r="Y9" s="13"/>
    </row>
    <row r="10" spans="1:25" s="5" customFormat="1" ht="15" customHeight="1">
      <c r="A10" s="62" t="s">
        <v>93</v>
      </c>
      <c r="B10" s="63"/>
      <c r="C10" s="17">
        <v>1412141</v>
      </c>
      <c r="D10" s="17">
        <v>32</v>
      </c>
      <c r="E10" s="17">
        <v>1584750</v>
      </c>
      <c r="F10" s="17">
        <v>1346046</v>
      </c>
      <c r="G10" s="17">
        <v>846620</v>
      </c>
      <c r="H10" s="17">
        <v>561913</v>
      </c>
      <c r="I10" s="17">
        <v>172463</v>
      </c>
      <c r="J10" s="17">
        <v>127</v>
      </c>
      <c r="K10" s="17">
        <v>74946</v>
      </c>
      <c r="L10" s="17">
        <v>50260</v>
      </c>
      <c r="M10" s="17">
        <v>11</v>
      </c>
      <c r="N10" s="17">
        <v>2219</v>
      </c>
      <c r="O10" s="17">
        <v>1489</v>
      </c>
      <c r="P10" s="17">
        <v>23</v>
      </c>
      <c r="Q10" s="17">
        <v>30901</v>
      </c>
      <c r="R10" s="17">
        <v>27717</v>
      </c>
      <c r="S10" s="17">
        <v>193</v>
      </c>
      <c r="T10" s="17">
        <v>1661915</v>
      </c>
      <c r="U10" s="17">
        <v>1397795</v>
      </c>
      <c r="V10" s="18">
        <v>99</v>
      </c>
      <c r="W10" s="19">
        <v>42</v>
      </c>
      <c r="X10" s="19">
        <v>3080</v>
      </c>
      <c r="Y10" s="19">
        <v>1912</v>
      </c>
    </row>
    <row r="11" spans="1:25" s="5" customFormat="1" ht="15" customHeight="1">
      <c r="A11" s="52" t="s">
        <v>95</v>
      </c>
      <c r="B11" s="53"/>
      <c r="C11" s="17">
        <v>1406419</v>
      </c>
      <c r="D11" s="17">
        <v>32</v>
      </c>
      <c r="E11" s="17">
        <v>1585850</v>
      </c>
      <c r="F11" s="17">
        <v>1343851</v>
      </c>
      <c r="G11" s="17">
        <v>846515</v>
      </c>
      <c r="H11" s="17">
        <v>549894</v>
      </c>
      <c r="I11" s="17">
        <v>171062</v>
      </c>
      <c r="J11" s="17">
        <v>125</v>
      </c>
      <c r="K11" s="17">
        <v>73661</v>
      </c>
      <c r="L11" s="17">
        <v>47971</v>
      </c>
      <c r="M11" s="17">
        <v>13</v>
      </c>
      <c r="N11" s="17">
        <v>1069</v>
      </c>
      <c r="O11" s="17">
        <v>872</v>
      </c>
      <c r="P11" s="17">
        <v>22</v>
      </c>
      <c r="Q11" s="17">
        <v>32301</v>
      </c>
      <c r="R11" s="17">
        <v>28984</v>
      </c>
      <c r="S11" s="17">
        <v>192</v>
      </c>
      <c r="T11" s="17">
        <v>1660580</v>
      </c>
      <c r="U11" s="17">
        <v>1392694</v>
      </c>
      <c r="V11" s="18">
        <v>99</v>
      </c>
      <c r="W11" s="19">
        <v>42</v>
      </c>
      <c r="X11" s="19">
        <v>3078</v>
      </c>
      <c r="Y11" s="19">
        <v>1940</v>
      </c>
    </row>
    <row r="12" spans="1:25" s="22" customFormat="1" ht="15" customHeight="1">
      <c r="A12" s="54" t="s">
        <v>94</v>
      </c>
      <c r="B12" s="55"/>
      <c r="C12" s="20">
        <f aca="true" t="shared" si="0" ref="C12:U12">C14+C29</f>
        <v>1402111</v>
      </c>
      <c r="D12" s="20">
        <f t="shared" si="0"/>
        <v>32</v>
      </c>
      <c r="E12" s="20">
        <f t="shared" si="0"/>
        <v>1569850</v>
      </c>
      <c r="F12" s="20">
        <f t="shared" si="0"/>
        <v>1341349</v>
      </c>
      <c r="G12" s="20">
        <f t="shared" si="0"/>
        <v>814360</v>
      </c>
      <c r="H12" s="20">
        <f t="shared" si="0"/>
        <v>542684</v>
      </c>
      <c r="I12" s="20">
        <f t="shared" si="0"/>
        <v>167009</v>
      </c>
      <c r="J12" s="20">
        <f t="shared" si="0"/>
        <v>123</v>
      </c>
      <c r="K12" s="20">
        <f t="shared" si="0"/>
        <v>73831</v>
      </c>
      <c r="L12" s="20">
        <f t="shared" si="0"/>
        <v>46504</v>
      </c>
      <c r="M12" s="20">
        <f t="shared" si="0"/>
        <v>13</v>
      </c>
      <c r="N12" s="20">
        <f t="shared" si="0"/>
        <v>1069</v>
      </c>
      <c r="O12" s="20">
        <f t="shared" si="0"/>
        <v>872</v>
      </c>
      <c r="P12" s="20">
        <f t="shared" si="0"/>
        <v>24</v>
      </c>
      <c r="Q12" s="20">
        <f t="shared" si="0"/>
        <v>32301</v>
      </c>
      <c r="R12" s="20">
        <f t="shared" si="0"/>
        <v>28984</v>
      </c>
      <c r="S12" s="20">
        <f t="shared" si="0"/>
        <v>192</v>
      </c>
      <c r="T12" s="20">
        <f t="shared" si="0"/>
        <v>1644750</v>
      </c>
      <c r="U12" s="20">
        <f t="shared" si="0"/>
        <v>1388725</v>
      </c>
      <c r="V12" s="44">
        <f>U12/C12*100</f>
        <v>99.04529669904879</v>
      </c>
      <c r="W12" s="21">
        <f>W14+W29</f>
        <v>44</v>
      </c>
      <c r="X12" s="21">
        <f>X14+X29</f>
        <v>3228</v>
      </c>
      <c r="Y12" s="21">
        <f>Y14+Y29</f>
        <v>1881</v>
      </c>
    </row>
    <row r="13" spans="1:25" s="5" customFormat="1" ht="2.25" customHeight="1">
      <c r="A13" s="46"/>
      <c r="B13" s="4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42"/>
      <c r="W13" s="16"/>
      <c r="X13" s="16"/>
      <c r="Y13" s="16"/>
    </row>
    <row r="14" spans="1:25" s="22" customFormat="1" ht="15" customHeight="1">
      <c r="A14" s="48" t="s">
        <v>83</v>
      </c>
      <c r="B14" s="49"/>
      <c r="C14" s="20">
        <f aca="true" t="shared" si="1" ref="C14:U14">SUM(C16:C27)</f>
        <v>1104636</v>
      </c>
      <c r="D14" s="20">
        <f t="shared" si="1"/>
        <v>12</v>
      </c>
      <c r="E14" s="20">
        <f t="shared" si="1"/>
        <v>1220900</v>
      </c>
      <c r="F14" s="20">
        <f t="shared" si="1"/>
        <v>1070406</v>
      </c>
      <c r="G14" s="20">
        <f t="shared" si="1"/>
        <v>641335</v>
      </c>
      <c r="H14" s="20">
        <f t="shared" si="1"/>
        <v>437616</v>
      </c>
      <c r="I14" s="20">
        <f t="shared" si="1"/>
        <v>135154</v>
      </c>
      <c r="J14" s="20">
        <f t="shared" si="1"/>
        <v>38</v>
      </c>
      <c r="K14" s="20">
        <f t="shared" si="1"/>
        <v>36220</v>
      </c>
      <c r="L14" s="20">
        <f t="shared" si="1"/>
        <v>24961</v>
      </c>
      <c r="M14" s="20">
        <f t="shared" si="1"/>
        <v>9</v>
      </c>
      <c r="N14" s="20">
        <f t="shared" si="1"/>
        <v>510</v>
      </c>
      <c r="O14" s="20">
        <f t="shared" si="1"/>
        <v>370</v>
      </c>
      <c r="P14" s="20">
        <f t="shared" si="1"/>
        <v>22</v>
      </c>
      <c r="Q14" s="20">
        <f t="shared" si="1"/>
        <v>25231</v>
      </c>
      <c r="R14" s="20">
        <f t="shared" si="1"/>
        <v>25749</v>
      </c>
      <c r="S14" s="20">
        <f t="shared" si="1"/>
        <v>81</v>
      </c>
      <c r="T14" s="20">
        <f t="shared" si="1"/>
        <v>1257630</v>
      </c>
      <c r="U14" s="20">
        <f t="shared" si="1"/>
        <v>1095737</v>
      </c>
      <c r="V14" s="44">
        <f>U14/C14*100</f>
        <v>99.19439525780437</v>
      </c>
      <c r="W14" s="21">
        <f>SUM(W16:W27)</f>
        <v>12</v>
      </c>
      <c r="X14" s="21">
        <f>SUM(X16:X27)</f>
        <v>951</v>
      </c>
      <c r="Y14" s="21">
        <f>SUM(Y16:Y27)</f>
        <v>748</v>
      </c>
    </row>
    <row r="15" spans="1:25" s="5" customFormat="1" ht="2.25" customHeight="1">
      <c r="A15" s="46"/>
      <c r="B15" s="4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42"/>
      <c r="W15" s="16"/>
      <c r="X15" s="16"/>
      <c r="Y15" s="16"/>
    </row>
    <row r="16" spans="1:25" s="5" customFormat="1" ht="15" customHeight="1">
      <c r="A16" s="46" t="s">
        <v>45</v>
      </c>
      <c r="B16" s="47"/>
      <c r="C16" s="23">
        <v>365464</v>
      </c>
      <c r="D16" s="15">
        <v>1</v>
      </c>
      <c r="E16" s="15">
        <v>400000</v>
      </c>
      <c r="F16" s="15">
        <v>356275</v>
      </c>
      <c r="G16" s="15">
        <v>247400</v>
      </c>
      <c r="H16" s="15">
        <v>159620</v>
      </c>
      <c r="I16" s="15">
        <v>47935</v>
      </c>
      <c r="J16" s="15">
        <v>4</v>
      </c>
      <c r="K16" s="15">
        <v>9583</v>
      </c>
      <c r="L16" s="15">
        <v>7692</v>
      </c>
      <c r="M16" s="15">
        <v>2</v>
      </c>
      <c r="N16" s="15">
        <v>260</v>
      </c>
      <c r="O16" s="15">
        <v>120</v>
      </c>
      <c r="P16" s="15">
        <v>7</v>
      </c>
      <c r="Q16" s="15">
        <v>19042</v>
      </c>
      <c r="R16" s="15">
        <v>20194</v>
      </c>
      <c r="S16" s="15">
        <f aca="true" t="shared" si="2" ref="S16:S27">SUM(D16,J16,M16,P16)</f>
        <v>14</v>
      </c>
      <c r="T16" s="15">
        <f aca="true" t="shared" si="3" ref="T16:T27">SUM(E16,K16,N16)</f>
        <v>409843</v>
      </c>
      <c r="U16" s="15">
        <f aca="true" t="shared" si="4" ref="U16:U27">SUM(F16,L16,O16)</f>
        <v>364087</v>
      </c>
      <c r="V16" s="42">
        <f aca="true" t="shared" si="5" ref="V16:V27">U16/C16*100</f>
        <v>99.62321870279973</v>
      </c>
      <c r="W16" s="24" t="s">
        <v>46</v>
      </c>
      <c r="X16" s="24" t="s">
        <v>46</v>
      </c>
      <c r="Y16" s="24" t="s">
        <v>46</v>
      </c>
    </row>
    <row r="17" spans="1:25" s="5" customFormat="1" ht="15" customHeight="1">
      <c r="A17" s="46" t="s">
        <v>0</v>
      </c>
      <c r="B17" s="47"/>
      <c r="C17" s="23">
        <v>68846</v>
      </c>
      <c r="D17" s="15">
        <v>1</v>
      </c>
      <c r="E17" s="15">
        <v>85000</v>
      </c>
      <c r="F17" s="15">
        <v>68792</v>
      </c>
      <c r="G17" s="15">
        <v>38000</v>
      </c>
      <c r="H17" s="15">
        <v>22900</v>
      </c>
      <c r="I17" s="15">
        <v>7445</v>
      </c>
      <c r="J17" s="24" t="s">
        <v>46</v>
      </c>
      <c r="K17" s="24" t="s">
        <v>46</v>
      </c>
      <c r="L17" s="24" t="s">
        <v>46</v>
      </c>
      <c r="M17" s="15">
        <v>3</v>
      </c>
      <c r="N17" s="24" t="s">
        <v>46</v>
      </c>
      <c r="O17" s="24" t="s">
        <v>46</v>
      </c>
      <c r="P17" s="24" t="s">
        <v>46</v>
      </c>
      <c r="Q17" s="24" t="s">
        <v>46</v>
      </c>
      <c r="R17" s="24" t="s">
        <v>46</v>
      </c>
      <c r="S17" s="15">
        <f t="shared" si="2"/>
        <v>4</v>
      </c>
      <c r="T17" s="15">
        <f t="shared" si="3"/>
        <v>85000</v>
      </c>
      <c r="U17" s="15">
        <f t="shared" si="4"/>
        <v>68792</v>
      </c>
      <c r="V17" s="42">
        <f t="shared" si="5"/>
        <v>99.92156407053425</v>
      </c>
      <c r="W17" s="24" t="s">
        <v>46</v>
      </c>
      <c r="X17" s="24" t="s">
        <v>46</v>
      </c>
      <c r="Y17" s="24" t="s">
        <v>46</v>
      </c>
    </row>
    <row r="18" spans="1:25" s="5" customFormat="1" ht="15" customHeight="1">
      <c r="A18" s="46" t="s">
        <v>1</v>
      </c>
      <c r="B18" s="47"/>
      <c r="C18" s="23">
        <v>89235</v>
      </c>
      <c r="D18" s="15">
        <v>1</v>
      </c>
      <c r="E18" s="15">
        <v>100000</v>
      </c>
      <c r="F18" s="15">
        <v>89235</v>
      </c>
      <c r="G18" s="15">
        <v>56000</v>
      </c>
      <c r="H18" s="15">
        <v>39521</v>
      </c>
      <c r="I18" s="15">
        <v>12423</v>
      </c>
      <c r="J18" s="24" t="s">
        <v>46</v>
      </c>
      <c r="K18" s="24" t="s">
        <v>46</v>
      </c>
      <c r="L18" s="24" t="s">
        <v>46</v>
      </c>
      <c r="M18" s="15">
        <v>1</v>
      </c>
      <c r="N18" s="24" t="s">
        <v>46</v>
      </c>
      <c r="O18" s="24" t="s">
        <v>46</v>
      </c>
      <c r="P18" s="15">
        <v>4</v>
      </c>
      <c r="Q18" s="15">
        <v>2999</v>
      </c>
      <c r="R18" s="15">
        <v>2365</v>
      </c>
      <c r="S18" s="15">
        <f t="shared" si="2"/>
        <v>6</v>
      </c>
      <c r="T18" s="15">
        <f t="shared" si="3"/>
        <v>100000</v>
      </c>
      <c r="U18" s="15">
        <f t="shared" si="4"/>
        <v>89235</v>
      </c>
      <c r="V18" s="42">
        <f t="shared" si="5"/>
        <v>100</v>
      </c>
      <c r="W18" s="24" t="s">
        <v>46</v>
      </c>
      <c r="X18" s="24" t="s">
        <v>46</v>
      </c>
      <c r="Y18" s="24" t="s">
        <v>46</v>
      </c>
    </row>
    <row r="19" spans="1:25" s="5" customFormat="1" ht="15" customHeight="1">
      <c r="A19" s="46" t="s">
        <v>47</v>
      </c>
      <c r="B19" s="47"/>
      <c r="C19" s="23">
        <v>69627</v>
      </c>
      <c r="D19" s="15">
        <v>1</v>
      </c>
      <c r="E19" s="15">
        <v>69000</v>
      </c>
      <c r="F19" s="15">
        <v>69627</v>
      </c>
      <c r="G19" s="15">
        <v>38845</v>
      </c>
      <c r="H19" s="15">
        <v>36257</v>
      </c>
      <c r="I19" s="15">
        <v>10542</v>
      </c>
      <c r="J19" s="24" t="s">
        <v>46</v>
      </c>
      <c r="K19" s="24" t="s">
        <v>46</v>
      </c>
      <c r="L19" s="24" t="s">
        <v>46</v>
      </c>
      <c r="M19" s="24" t="s">
        <v>46</v>
      </c>
      <c r="N19" s="24" t="s">
        <v>46</v>
      </c>
      <c r="O19" s="24" t="s">
        <v>46</v>
      </c>
      <c r="P19" s="15">
        <v>2</v>
      </c>
      <c r="Q19" s="15">
        <v>2900</v>
      </c>
      <c r="R19" s="15">
        <v>2900</v>
      </c>
      <c r="S19" s="15">
        <v>3</v>
      </c>
      <c r="T19" s="15">
        <f t="shared" si="3"/>
        <v>69000</v>
      </c>
      <c r="U19" s="15">
        <f t="shared" si="4"/>
        <v>69627</v>
      </c>
      <c r="V19" s="42">
        <f t="shared" si="5"/>
        <v>100</v>
      </c>
      <c r="W19" s="24" t="s">
        <v>46</v>
      </c>
      <c r="X19" s="24" t="s">
        <v>46</v>
      </c>
      <c r="Y19" s="24" t="s">
        <v>46</v>
      </c>
    </row>
    <row r="20" spans="1:25" s="5" customFormat="1" ht="15" customHeight="1">
      <c r="A20" s="46" t="s">
        <v>48</v>
      </c>
      <c r="B20" s="47"/>
      <c r="C20" s="23">
        <v>124505</v>
      </c>
      <c r="D20" s="15">
        <v>1</v>
      </c>
      <c r="E20" s="15">
        <v>132600</v>
      </c>
      <c r="F20" s="15">
        <v>124505</v>
      </c>
      <c r="G20" s="15">
        <v>61000</v>
      </c>
      <c r="H20" s="15">
        <v>44249</v>
      </c>
      <c r="I20" s="15">
        <v>14255</v>
      </c>
      <c r="J20" s="24" t="s">
        <v>46</v>
      </c>
      <c r="K20" s="24" t="s">
        <v>46</v>
      </c>
      <c r="L20" s="24" t="s">
        <v>46</v>
      </c>
      <c r="M20" s="15">
        <v>1</v>
      </c>
      <c r="N20" s="24" t="s">
        <v>46</v>
      </c>
      <c r="O20" s="24" t="s">
        <v>46</v>
      </c>
      <c r="P20" s="15">
        <v>5</v>
      </c>
      <c r="Q20" s="15">
        <v>280</v>
      </c>
      <c r="R20" s="15">
        <v>280</v>
      </c>
      <c r="S20" s="15">
        <f t="shared" si="2"/>
        <v>7</v>
      </c>
      <c r="T20" s="15">
        <f t="shared" si="3"/>
        <v>132600</v>
      </c>
      <c r="U20" s="15">
        <f t="shared" si="4"/>
        <v>124505</v>
      </c>
      <c r="V20" s="42">
        <f t="shared" si="5"/>
        <v>100</v>
      </c>
      <c r="W20" s="24" t="s">
        <v>46</v>
      </c>
      <c r="X20" s="24" t="s">
        <v>46</v>
      </c>
      <c r="Y20" s="24" t="s">
        <v>46</v>
      </c>
    </row>
    <row r="21" spans="1:25" s="5" customFormat="1" ht="15" customHeight="1">
      <c r="A21" s="46" t="s">
        <v>49</v>
      </c>
      <c r="B21" s="47"/>
      <c r="C21" s="23">
        <v>60459</v>
      </c>
      <c r="D21" s="15">
        <v>1</v>
      </c>
      <c r="E21" s="15">
        <v>71000</v>
      </c>
      <c r="F21" s="15">
        <v>58651</v>
      </c>
      <c r="G21" s="15">
        <v>33000</v>
      </c>
      <c r="H21" s="15">
        <v>21554</v>
      </c>
      <c r="I21" s="15">
        <v>6838</v>
      </c>
      <c r="J21" s="15">
        <v>2</v>
      </c>
      <c r="K21" s="15">
        <v>720</v>
      </c>
      <c r="L21" s="15">
        <v>467</v>
      </c>
      <c r="M21" s="15">
        <v>1</v>
      </c>
      <c r="N21" s="24" t="s">
        <v>46</v>
      </c>
      <c r="O21" s="24" t="s">
        <v>46</v>
      </c>
      <c r="P21" s="15">
        <v>1</v>
      </c>
      <c r="Q21" s="24" t="s">
        <v>46</v>
      </c>
      <c r="R21" s="24" t="s">
        <v>46</v>
      </c>
      <c r="S21" s="15">
        <f t="shared" si="2"/>
        <v>5</v>
      </c>
      <c r="T21" s="15">
        <f t="shared" si="3"/>
        <v>71720</v>
      </c>
      <c r="U21" s="15">
        <f t="shared" si="4"/>
        <v>59118</v>
      </c>
      <c r="V21" s="42">
        <f t="shared" si="5"/>
        <v>97.78196794521907</v>
      </c>
      <c r="W21" s="16">
        <v>1</v>
      </c>
      <c r="X21" s="16">
        <v>70</v>
      </c>
      <c r="Y21" s="16">
        <v>38</v>
      </c>
    </row>
    <row r="22" spans="1:25" s="5" customFormat="1" ht="15" customHeight="1">
      <c r="A22" s="46" t="s">
        <v>50</v>
      </c>
      <c r="B22" s="47"/>
      <c r="C22" s="23">
        <v>35205</v>
      </c>
      <c r="D22" s="15">
        <v>1</v>
      </c>
      <c r="E22" s="15">
        <v>44100</v>
      </c>
      <c r="F22" s="15">
        <v>30892</v>
      </c>
      <c r="G22" s="15">
        <v>27100</v>
      </c>
      <c r="H22" s="15">
        <v>14462</v>
      </c>
      <c r="I22" s="15">
        <v>4309</v>
      </c>
      <c r="J22" s="15">
        <v>14</v>
      </c>
      <c r="K22" s="15">
        <v>4543</v>
      </c>
      <c r="L22" s="15">
        <v>2724</v>
      </c>
      <c r="M22" s="24" t="s">
        <v>46</v>
      </c>
      <c r="N22" s="24" t="s">
        <v>46</v>
      </c>
      <c r="O22" s="24" t="s">
        <v>46</v>
      </c>
      <c r="P22" s="24" t="s">
        <v>46</v>
      </c>
      <c r="Q22" s="24" t="s">
        <v>46</v>
      </c>
      <c r="R22" s="24" t="s">
        <v>46</v>
      </c>
      <c r="S22" s="15">
        <f t="shared" si="2"/>
        <v>15</v>
      </c>
      <c r="T22" s="15">
        <f t="shared" si="3"/>
        <v>48643</v>
      </c>
      <c r="U22" s="15">
        <f t="shared" si="4"/>
        <v>33616</v>
      </c>
      <c r="V22" s="42">
        <f t="shared" si="5"/>
        <v>95.48643658571226</v>
      </c>
      <c r="W22" s="16">
        <v>7</v>
      </c>
      <c r="X22" s="16">
        <v>598</v>
      </c>
      <c r="Y22" s="16">
        <v>474</v>
      </c>
    </row>
    <row r="23" spans="1:25" s="5" customFormat="1" ht="15" customHeight="1">
      <c r="A23" s="46" t="s">
        <v>51</v>
      </c>
      <c r="B23" s="47"/>
      <c r="C23" s="23">
        <v>30603</v>
      </c>
      <c r="D23" s="15">
        <v>1</v>
      </c>
      <c r="E23" s="15">
        <v>34600</v>
      </c>
      <c r="F23" s="15">
        <v>30072</v>
      </c>
      <c r="G23" s="15">
        <v>16300</v>
      </c>
      <c r="H23" s="15">
        <v>11245</v>
      </c>
      <c r="I23" s="15">
        <v>3462</v>
      </c>
      <c r="J23" s="15">
        <v>3</v>
      </c>
      <c r="K23" s="15">
        <v>750</v>
      </c>
      <c r="L23" s="15">
        <v>400</v>
      </c>
      <c r="M23" s="24" t="s">
        <v>46</v>
      </c>
      <c r="N23" s="24" t="s">
        <v>46</v>
      </c>
      <c r="O23" s="24" t="s">
        <v>46</v>
      </c>
      <c r="P23" s="15">
        <v>1</v>
      </c>
      <c r="Q23" s="24" t="s">
        <v>46</v>
      </c>
      <c r="R23" s="24" t="s">
        <v>46</v>
      </c>
      <c r="S23" s="15">
        <f t="shared" si="2"/>
        <v>5</v>
      </c>
      <c r="T23" s="15">
        <f t="shared" si="3"/>
        <v>35350</v>
      </c>
      <c r="U23" s="15">
        <f t="shared" si="4"/>
        <v>30472</v>
      </c>
      <c r="V23" s="42">
        <f t="shared" si="5"/>
        <v>99.57193739175898</v>
      </c>
      <c r="W23" s="24" t="s">
        <v>46</v>
      </c>
      <c r="X23" s="24" t="s">
        <v>46</v>
      </c>
      <c r="Y23" s="24" t="s">
        <v>46</v>
      </c>
    </row>
    <row r="24" spans="1:25" s="5" customFormat="1" ht="15" customHeight="1">
      <c r="A24" s="46" t="s">
        <v>52</v>
      </c>
      <c r="B24" s="47"/>
      <c r="C24" s="23">
        <v>116324</v>
      </c>
      <c r="D24" s="15">
        <v>1</v>
      </c>
      <c r="E24" s="15">
        <v>119600</v>
      </c>
      <c r="F24" s="15">
        <v>116324</v>
      </c>
      <c r="G24" s="15">
        <v>50000</v>
      </c>
      <c r="H24" s="15">
        <v>41085</v>
      </c>
      <c r="I24" s="15">
        <v>12962</v>
      </c>
      <c r="J24" s="24" t="s">
        <v>46</v>
      </c>
      <c r="K24" s="24" t="s">
        <v>46</v>
      </c>
      <c r="L24" s="24" t="s">
        <v>46</v>
      </c>
      <c r="M24" s="24" t="s">
        <v>46</v>
      </c>
      <c r="N24" s="24" t="s">
        <v>46</v>
      </c>
      <c r="O24" s="24" t="s">
        <v>46</v>
      </c>
      <c r="P24" s="15">
        <v>1</v>
      </c>
      <c r="Q24" s="15">
        <v>10</v>
      </c>
      <c r="R24" s="15">
        <v>10</v>
      </c>
      <c r="S24" s="15">
        <f t="shared" si="2"/>
        <v>2</v>
      </c>
      <c r="T24" s="15">
        <f t="shared" si="3"/>
        <v>119600</v>
      </c>
      <c r="U24" s="15">
        <f t="shared" si="4"/>
        <v>116324</v>
      </c>
      <c r="V24" s="42">
        <f t="shared" si="5"/>
        <v>100</v>
      </c>
      <c r="W24" s="24" t="s">
        <v>46</v>
      </c>
      <c r="X24" s="24" t="s">
        <v>46</v>
      </c>
      <c r="Y24" s="24" t="s">
        <v>46</v>
      </c>
    </row>
    <row r="25" spans="1:25" s="5" customFormat="1" ht="15" customHeight="1">
      <c r="A25" s="46" t="s">
        <v>53</v>
      </c>
      <c r="B25" s="47"/>
      <c r="C25" s="23">
        <v>73938</v>
      </c>
      <c r="D25" s="15">
        <v>1</v>
      </c>
      <c r="E25" s="15">
        <v>100000</v>
      </c>
      <c r="F25" s="15">
        <v>73938</v>
      </c>
      <c r="G25" s="15">
        <v>39000</v>
      </c>
      <c r="H25" s="15">
        <v>24708</v>
      </c>
      <c r="I25" s="15">
        <v>8059</v>
      </c>
      <c r="J25" s="24" t="s">
        <v>46</v>
      </c>
      <c r="K25" s="24" t="s">
        <v>46</v>
      </c>
      <c r="L25" s="24" t="s">
        <v>46</v>
      </c>
      <c r="M25" s="24" t="s">
        <v>46</v>
      </c>
      <c r="N25" s="24" t="s">
        <v>46</v>
      </c>
      <c r="O25" s="24" t="s">
        <v>46</v>
      </c>
      <c r="P25" s="24" t="s">
        <v>46</v>
      </c>
      <c r="Q25" s="24" t="s">
        <v>46</v>
      </c>
      <c r="R25" s="24" t="s">
        <v>46</v>
      </c>
      <c r="S25" s="15">
        <f t="shared" si="2"/>
        <v>1</v>
      </c>
      <c r="T25" s="15">
        <f t="shared" si="3"/>
        <v>100000</v>
      </c>
      <c r="U25" s="15">
        <f t="shared" si="4"/>
        <v>73938</v>
      </c>
      <c r="V25" s="42">
        <f t="shared" si="5"/>
        <v>100</v>
      </c>
      <c r="W25" s="24" t="s">
        <v>46</v>
      </c>
      <c r="X25" s="24" t="s">
        <v>46</v>
      </c>
      <c r="Y25" s="24" t="s">
        <v>46</v>
      </c>
    </row>
    <row r="26" spans="1:25" s="5" customFormat="1" ht="15" customHeight="1">
      <c r="A26" s="46" t="s">
        <v>3</v>
      </c>
      <c r="B26" s="47"/>
      <c r="C26" s="23">
        <v>35449</v>
      </c>
      <c r="D26" s="15">
        <v>1</v>
      </c>
      <c r="E26" s="15">
        <v>35500</v>
      </c>
      <c r="F26" s="15">
        <v>35449</v>
      </c>
      <c r="G26" s="15">
        <v>19300</v>
      </c>
      <c r="H26" s="15">
        <v>15991</v>
      </c>
      <c r="I26" s="15">
        <v>5087</v>
      </c>
      <c r="J26" s="24" t="s">
        <v>54</v>
      </c>
      <c r="K26" s="24" t="s">
        <v>54</v>
      </c>
      <c r="L26" s="24" t="s">
        <v>54</v>
      </c>
      <c r="M26" s="24" t="s">
        <v>54</v>
      </c>
      <c r="N26" s="24" t="s">
        <v>54</v>
      </c>
      <c r="O26" s="24" t="s">
        <v>54</v>
      </c>
      <c r="P26" s="24" t="s">
        <v>54</v>
      </c>
      <c r="Q26" s="24" t="s">
        <v>54</v>
      </c>
      <c r="R26" s="24" t="s">
        <v>54</v>
      </c>
      <c r="S26" s="15">
        <f t="shared" si="2"/>
        <v>1</v>
      </c>
      <c r="T26" s="15">
        <f t="shared" si="3"/>
        <v>35500</v>
      </c>
      <c r="U26" s="15">
        <f t="shared" si="4"/>
        <v>35449</v>
      </c>
      <c r="V26" s="42">
        <f t="shared" si="5"/>
        <v>100</v>
      </c>
      <c r="W26" s="24" t="s">
        <v>54</v>
      </c>
      <c r="X26" s="24" t="s">
        <v>54</v>
      </c>
      <c r="Y26" s="24" t="s">
        <v>54</v>
      </c>
    </row>
    <row r="27" spans="1:25" s="5" customFormat="1" ht="15" customHeight="1">
      <c r="A27" s="46" t="s">
        <v>4</v>
      </c>
      <c r="B27" s="47"/>
      <c r="C27" s="23">
        <v>34981</v>
      </c>
      <c r="D27" s="15">
        <v>1</v>
      </c>
      <c r="E27" s="15">
        <v>29500</v>
      </c>
      <c r="F27" s="15">
        <v>16646</v>
      </c>
      <c r="G27" s="15">
        <v>15390</v>
      </c>
      <c r="H27" s="15">
        <v>6024</v>
      </c>
      <c r="I27" s="15">
        <v>1837</v>
      </c>
      <c r="J27" s="15">
        <v>15</v>
      </c>
      <c r="K27" s="15">
        <v>20624</v>
      </c>
      <c r="L27" s="15">
        <v>13678</v>
      </c>
      <c r="M27" s="15">
        <v>1</v>
      </c>
      <c r="N27" s="15">
        <v>250</v>
      </c>
      <c r="O27" s="15">
        <v>250</v>
      </c>
      <c r="P27" s="15">
        <v>1</v>
      </c>
      <c r="Q27" s="24" t="s">
        <v>55</v>
      </c>
      <c r="R27" s="24" t="s">
        <v>55</v>
      </c>
      <c r="S27" s="15">
        <f t="shared" si="2"/>
        <v>18</v>
      </c>
      <c r="T27" s="15">
        <f t="shared" si="3"/>
        <v>50374</v>
      </c>
      <c r="U27" s="15">
        <f t="shared" si="4"/>
        <v>30574</v>
      </c>
      <c r="V27" s="42">
        <f t="shared" si="5"/>
        <v>87.40173236900031</v>
      </c>
      <c r="W27" s="16">
        <v>4</v>
      </c>
      <c r="X27" s="16">
        <v>283</v>
      </c>
      <c r="Y27" s="16">
        <v>236</v>
      </c>
    </row>
    <row r="28" spans="1:25" s="5" customFormat="1" ht="2.25" customHeight="1">
      <c r="A28" s="46"/>
      <c r="B28" s="4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42"/>
      <c r="W28" s="16"/>
      <c r="X28" s="16"/>
      <c r="Y28" s="16"/>
    </row>
    <row r="29" spans="1:25" s="22" customFormat="1" ht="15" customHeight="1">
      <c r="A29" s="48" t="s">
        <v>84</v>
      </c>
      <c r="B29" s="49"/>
      <c r="C29" s="20">
        <f aca="true" t="shared" si="6" ref="C29:L29">C31+C33+C38+C42+C45+C48+C53</f>
        <v>297475</v>
      </c>
      <c r="D29" s="20">
        <f t="shared" si="6"/>
        <v>20</v>
      </c>
      <c r="E29" s="20">
        <f t="shared" si="6"/>
        <v>348950</v>
      </c>
      <c r="F29" s="20">
        <f t="shared" si="6"/>
        <v>270943</v>
      </c>
      <c r="G29" s="20">
        <f t="shared" si="6"/>
        <v>173025</v>
      </c>
      <c r="H29" s="20">
        <f t="shared" si="6"/>
        <v>105068</v>
      </c>
      <c r="I29" s="20">
        <f t="shared" si="6"/>
        <v>31855</v>
      </c>
      <c r="J29" s="20">
        <f t="shared" si="6"/>
        <v>85</v>
      </c>
      <c r="K29" s="20">
        <f t="shared" si="6"/>
        <v>37611</v>
      </c>
      <c r="L29" s="20">
        <f t="shared" si="6"/>
        <v>21543</v>
      </c>
      <c r="M29" s="20">
        <f aca="true" t="shared" si="7" ref="M29:R29">SUM(M31,M33,M38,M42,M45,M48,M53)</f>
        <v>4</v>
      </c>
      <c r="N29" s="20">
        <f t="shared" si="7"/>
        <v>559</v>
      </c>
      <c r="O29" s="20">
        <f t="shared" si="7"/>
        <v>502</v>
      </c>
      <c r="P29" s="20">
        <f t="shared" si="7"/>
        <v>2</v>
      </c>
      <c r="Q29" s="20">
        <f t="shared" si="7"/>
        <v>7070</v>
      </c>
      <c r="R29" s="20">
        <f t="shared" si="7"/>
        <v>3235</v>
      </c>
      <c r="S29" s="20">
        <f>S31+S33+S38+S42+S45+S48+S53</f>
        <v>111</v>
      </c>
      <c r="T29" s="20">
        <f>T31+T33+T38+T42+T45+T48+T53</f>
        <v>387120</v>
      </c>
      <c r="U29" s="20">
        <f>U31+U33+U38+U42+U45+U48+U53</f>
        <v>292988</v>
      </c>
      <c r="V29" s="44">
        <f>U29/C29*100</f>
        <v>98.49163795276914</v>
      </c>
      <c r="W29" s="21">
        <f>W31+W33+W38+W42+W45+W48+W53</f>
        <v>32</v>
      </c>
      <c r="X29" s="21">
        <f>X31+X33+X38+X42+X45+X48+X53</f>
        <v>2277</v>
      </c>
      <c r="Y29" s="21">
        <f>Y31+Y33+Y38+Y42+Y45+Y48+Y53</f>
        <v>1133</v>
      </c>
    </row>
    <row r="30" spans="1:25" s="5" customFormat="1" ht="2.25" customHeight="1">
      <c r="A30" s="46"/>
      <c r="B30" s="4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42"/>
      <c r="W30" s="16"/>
      <c r="X30" s="16"/>
      <c r="Y30" s="16"/>
    </row>
    <row r="31" spans="1:25" s="22" customFormat="1" ht="15" customHeight="1">
      <c r="A31" s="48" t="s">
        <v>85</v>
      </c>
      <c r="B31" s="49"/>
      <c r="C31" s="20">
        <f aca="true" t="shared" si="8" ref="C31:U31">SUM(C32:C32)</f>
        <v>4255</v>
      </c>
      <c r="D31" s="21">
        <f t="shared" si="8"/>
        <v>0</v>
      </c>
      <c r="E31" s="21">
        <f t="shared" si="8"/>
        <v>0</v>
      </c>
      <c r="F31" s="21">
        <f t="shared" si="8"/>
        <v>0</v>
      </c>
      <c r="G31" s="21">
        <f t="shared" si="8"/>
        <v>0</v>
      </c>
      <c r="H31" s="21">
        <f t="shared" si="8"/>
        <v>0</v>
      </c>
      <c r="I31" s="21">
        <f t="shared" si="8"/>
        <v>0</v>
      </c>
      <c r="J31" s="20">
        <f t="shared" si="8"/>
        <v>17</v>
      </c>
      <c r="K31" s="20">
        <f t="shared" si="8"/>
        <v>6255</v>
      </c>
      <c r="L31" s="20">
        <f t="shared" si="8"/>
        <v>4218</v>
      </c>
      <c r="M31" s="21">
        <f t="shared" si="8"/>
        <v>0</v>
      </c>
      <c r="N31" s="21">
        <f t="shared" si="8"/>
        <v>0</v>
      </c>
      <c r="O31" s="21">
        <f t="shared" si="8"/>
        <v>0</v>
      </c>
      <c r="P31" s="21">
        <f t="shared" si="8"/>
        <v>0</v>
      </c>
      <c r="Q31" s="21">
        <f t="shared" si="8"/>
        <v>0</v>
      </c>
      <c r="R31" s="21">
        <f t="shared" si="8"/>
        <v>0</v>
      </c>
      <c r="S31" s="20">
        <f t="shared" si="8"/>
        <v>17</v>
      </c>
      <c r="T31" s="20">
        <f t="shared" si="8"/>
        <v>6255</v>
      </c>
      <c r="U31" s="20">
        <f t="shared" si="8"/>
        <v>4218</v>
      </c>
      <c r="V31" s="44">
        <f aca="true" t="shared" si="9" ref="V31:V64">U31/C31*100</f>
        <v>99.1304347826087</v>
      </c>
      <c r="W31" s="21">
        <f>SUM(W32:W32)</f>
        <v>1</v>
      </c>
      <c r="X31" s="21">
        <f>SUM(X32:X32)</f>
        <v>30</v>
      </c>
      <c r="Y31" s="21">
        <f>SUM(Y32:Y32)</f>
        <v>21</v>
      </c>
    </row>
    <row r="32" spans="1:25" s="5" customFormat="1" ht="15" customHeight="1">
      <c r="A32" s="33"/>
      <c r="B32" s="11" t="s">
        <v>56</v>
      </c>
      <c r="C32" s="15">
        <v>4255</v>
      </c>
      <c r="D32" s="24" t="s">
        <v>55</v>
      </c>
      <c r="E32" s="24" t="s">
        <v>55</v>
      </c>
      <c r="F32" s="24" t="s">
        <v>55</v>
      </c>
      <c r="G32" s="24" t="s">
        <v>55</v>
      </c>
      <c r="H32" s="24" t="s">
        <v>55</v>
      </c>
      <c r="I32" s="24" t="s">
        <v>55</v>
      </c>
      <c r="J32" s="15">
        <v>17</v>
      </c>
      <c r="K32" s="15">
        <v>6255</v>
      </c>
      <c r="L32" s="15">
        <v>4218</v>
      </c>
      <c r="M32" s="24" t="s">
        <v>55</v>
      </c>
      <c r="N32" s="24" t="s">
        <v>55</v>
      </c>
      <c r="O32" s="24" t="s">
        <v>55</v>
      </c>
      <c r="P32" s="24" t="s">
        <v>55</v>
      </c>
      <c r="Q32" s="24" t="s">
        <v>55</v>
      </c>
      <c r="R32" s="24" t="s">
        <v>55</v>
      </c>
      <c r="S32" s="15">
        <f>SUM(D32,J32,M32,P32)</f>
        <v>17</v>
      </c>
      <c r="T32" s="15">
        <f>SUM(E32,K32,N32)</f>
        <v>6255</v>
      </c>
      <c r="U32" s="15">
        <f>SUM(F32,L32,O32)</f>
        <v>4218</v>
      </c>
      <c r="V32" s="42">
        <f t="shared" si="9"/>
        <v>99.1304347826087</v>
      </c>
      <c r="W32" s="16">
        <v>1</v>
      </c>
      <c r="X32" s="16">
        <v>30</v>
      </c>
      <c r="Y32" s="16">
        <v>21</v>
      </c>
    </row>
    <row r="33" spans="1:25" s="22" customFormat="1" ht="15" customHeight="1">
      <c r="A33" s="48" t="s">
        <v>86</v>
      </c>
      <c r="B33" s="49"/>
      <c r="C33" s="20">
        <f aca="true" t="shared" si="10" ref="C33:O33">SUM(C34:C37)</f>
        <v>79129</v>
      </c>
      <c r="D33" s="20">
        <f t="shared" si="10"/>
        <v>7</v>
      </c>
      <c r="E33" s="20">
        <f t="shared" si="10"/>
        <v>95900</v>
      </c>
      <c r="F33" s="20">
        <f t="shared" si="10"/>
        <v>79054</v>
      </c>
      <c r="G33" s="20">
        <f t="shared" si="10"/>
        <v>47050</v>
      </c>
      <c r="H33" s="20">
        <f t="shared" si="10"/>
        <v>30540</v>
      </c>
      <c r="I33" s="20">
        <f t="shared" si="10"/>
        <v>9124</v>
      </c>
      <c r="J33" s="20">
        <f t="shared" si="10"/>
        <v>2</v>
      </c>
      <c r="K33" s="20">
        <f t="shared" si="10"/>
        <v>644</v>
      </c>
      <c r="L33" s="20">
        <f t="shared" si="10"/>
        <v>69</v>
      </c>
      <c r="M33" s="20">
        <f t="shared" si="10"/>
        <v>1</v>
      </c>
      <c r="N33" s="20">
        <f t="shared" si="10"/>
        <v>29</v>
      </c>
      <c r="O33" s="20">
        <f t="shared" si="10"/>
        <v>6</v>
      </c>
      <c r="P33" s="31">
        <v>1</v>
      </c>
      <c r="Q33" s="31" t="s">
        <v>87</v>
      </c>
      <c r="R33" s="31" t="s">
        <v>87</v>
      </c>
      <c r="S33" s="20">
        <f>SUM(S34:S37)</f>
        <v>11</v>
      </c>
      <c r="T33" s="20">
        <f>SUM(T34:T37)</f>
        <v>96573</v>
      </c>
      <c r="U33" s="20">
        <f>SUM(U34:U37)</f>
        <v>79129</v>
      </c>
      <c r="V33" s="44">
        <f t="shared" si="9"/>
        <v>100</v>
      </c>
      <c r="W33" s="21">
        <f>SUM(W34:W37)</f>
        <v>0</v>
      </c>
      <c r="X33" s="21">
        <f>SUM(X34:X37)</f>
        <v>0</v>
      </c>
      <c r="Y33" s="21">
        <f>SUM(Y34:Y37)</f>
        <v>0</v>
      </c>
    </row>
    <row r="34" spans="1:25" s="5" customFormat="1" ht="15" customHeight="1">
      <c r="A34" s="33"/>
      <c r="B34" s="11" t="s">
        <v>57</v>
      </c>
      <c r="C34" s="15">
        <v>20518</v>
      </c>
      <c r="D34" s="15">
        <v>2</v>
      </c>
      <c r="E34" s="15">
        <v>26000</v>
      </c>
      <c r="F34" s="15">
        <v>20449</v>
      </c>
      <c r="G34" s="15">
        <v>12000</v>
      </c>
      <c r="H34" s="15">
        <v>7852</v>
      </c>
      <c r="I34" s="15">
        <v>2290</v>
      </c>
      <c r="J34" s="15">
        <v>2</v>
      </c>
      <c r="K34" s="15">
        <v>644</v>
      </c>
      <c r="L34" s="15">
        <v>69</v>
      </c>
      <c r="M34" s="24" t="s">
        <v>55</v>
      </c>
      <c r="N34" s="24" t="s">
        <v>55</v>
      </c>
      <c r="O34" s="24" t="s">
        <v>55</v>
      </c>
      <c r="P34" s="24" t="s">
        <v>55</v>
      </c>
      <c r="Q34" s="24" t="s">
        <v>55</v>
      </c>
      <c r="R34" s="24" t="s">
        <v>55</v>
      </c>
      <c r="S34" s="15">
        <f>SUM(D34,J34,M34,P34)</f>
        <v>4</v>
      </c>
      <c r="T34" s="15">
        <f aca="true" t="shared" si="11" ref="T34:U37">SUM(E34,K34,N34)</f>
        <v>26644</v>
      </c>
      <c r="U34" s="15">
        <f t="shared" si="11"/>
        <v>20518</v>
      </c>
      <c r="V34" s="42">
        <f t="shared" si="9"/>
        <v>100</v>
      </c>
      <c r="W34" s="24" t="s">
        <v>55</v>
      </c>
      <c r="X34" s="24" t="s">
        <v>55</v>
      </c>
      <c r="Y34" s="24" t="s">
        <v>55</v>
      </c>
    </row>
    <row r="35" spans="1:25" s="5" customFormat="1" ht="15" customHeight="1">
      <c r="A35" s="33"/>
      <c r="B35" s="11" t="s">
        <v>58</v>
      </c>
      <c r="C35" s="15">
        <v>22990</v>
      </c>
      <c r="D35" s="15">
        <v>1</v>
      </c>
      <c r="E35" s="15">
        <v>30000</v>
      </c>
      <c r="F35" s="15">
        <v>22990</v>
      </c>
      <c r="G35" s="15">
        <v>15000</v>
      </c>
      <c r="H35" s="15">
        <v>9728</v>
      </c>
      <c r="I35" s="15">
        <v>2819</v>
      </c>
      <c r="J35" s="24" t="s">
        <v>55</v>
      </c>
      <c r="K35" s="24" t="s">
        <v>55</v>
      </c>
      <c r="L35" s="24" t="s">
        <v>55</v>
      </c>
      <c r="M35" s="24" t="s">
        <v>55</v>
      </c>
      <c r="N35" s="24" t="s">
        <v>55</v>
      </c>
      <c r="O35" s="24" t="s">
        <v>55</v>
      </c>
      <c r="P35" s="24">
        <v>1</v>
      </c>
      <c r="Q35" s="24" t="s">
        <v>55</v>
      </c>
      <c r="R35" s="24" t="s">
        <v>55</v>
      </c>
      <c r="S35" s="15">
        <f>SUM(D35,J35,M35,P35)</f>
        <v>2</v>
      </c>
      <c r="T35" s="15">
        <f t="shared" si="11"/>
        <v>30000</v>
      </c>
      <c r="U35" s="15">
        <f t="shared" si="11"/>
        <v>22990</v>
      </c>
      <c r="V35" s="42">
        <f t="shared" si="9"/>
        <v>100</v>
      </c>
      <c r="W35" s="24" t="s">
        <v>55</v>
      </c>
      <c r="X35" s="24" t="s">
        <v>55</v>
      </c>
      <c r="Y35" s="24" t="s">
        <v>55</v>
      </c>
    </row>
    <row r="36" spans="1:25" s="5" customFormat="1" ht="15" customHeight="1">
      <c r="A36" s="33"/>
      <c r="B36" s="11" t="s">
        <v>59</v>
      </c>
      <c r="C36" s="15">
        <v>27663</v>
      </c>
      <c r="D36" s="15">
        <v>2</v>
      </c>
      <c r="E36" s="15">
        <v>30900</v>
      </c>
      <c r="F36" s="15">
        <v>27663</v>
      </c>
      <c r="G36" s="15">
        <v>16000</v>
      </c>
      <c r="H36" s="15">
        <v>10374</v>
      </c>
      <c r="I36" s="15">
        <v>3225</v>
      </c>
      <c r="J36" s="24" t="s">
        <v>55</v>
      </c>
      <c r="K36" s="24" t="s">
        <v>55</v>
      </c>
      <c r="L36" s="24" t="s">
        <v>55</v>
      </c>
      <c r="M36" s="24" t="s">
        <v>55</v>
      </c>
      <c r="N36" s="24" t="s">
        <v>55</v>
      </c>
      <c r="O36" s="24" t="s">
        <v>55</v>
      </c>
      <c r="P36" s="24" t="s">
        <v>55</v>
      </c>
      <c r="Q36" s="24" t="s">
        <v>55</v>
      </c>
      <c r="R36" s="24" t="s">
        <v>55</v>
      </c>
      <c r="S36" s="15">
        <f>SUM(D36,J36,M36,P36)</f>
        <v>2</v>
      </c>
      <c r="T36" s="15">
        <f t="shared" si="11"/>
        <v>30900</v>
      </c>
      <c r="U36" s="15">
        <f t="shared" si="11"/>
        <v>27663</v>
      </c>
      <c r="V36" s="42">
        <f t="shared" si="9"/>
        <v>100</v>
      </c>
      <c r="W36" s="24" t="s">
        <v>55</v>
      </c>
      <c r="X36" s="24" t="s">
        <v>55</v>
      </c>
      <c r="Y36" s="24" t="s">
        <v>55</v>
      </c>
    </row>
    <row r="37" spans="1:25" s="5" customFormat="1" ht="15" customHeight="1">
      <c r="A37" s="33"/>
      <c r="B37" s="11" t="s">
        <v>60</v>
      </c>
      <c r="C37" s="15">
        <v>7958</v>
      </c>
      <c r="D37" s="15">
        <v>2</v>
      </c>
      <c r="E37" s="15">
        <v>9000</v>
      </c>
      <c r="F37" s="15">
        <v>7952</v>
      </c>
      <c r="G37" s="15">
        <v>4050</v>
      </c>
      <c r="H37" s="15">
        <v>2586</v>
      </c>
      <c r="I37" s="15">
        <v>790</v>
      </c>
      <c r="J37" s="24" t="s">
        <v>55</v>
      </c>
      <c r="K37" s="24" t="s">
        <v>55</v>
      </c>
      <c r="L37" s="24" t="s">
        <v>55</v>
      </c>
      <c r="M37" s="15">
        <v>1</v>
      </c>
      <c r="N37" s="15">
        <v>29</v>
      </c>
      <c r="O37" s="15">
        <v>6</v>
      </c>
      <c r="P37" s="24" t="s">
        <v>55</v>
      </c>
      <c r="Q37" s="24" t="s">
        <v>55</v>
      </c>
      <c r="R37" s="24" t="s">
        <v>55</v>
      </c>
      <c r="S37" s="15">
        <f>SUM(D37,J37,M37,P37)</f>
        <v>3</v>
      </c>
      <c r="T37" s="15">
        <f t="shared" si="11"/>
        <v>9029</v>
      </c>
      <c r="U37" s="15">
        <f t="shared" si="11"/>
        <v>7958</v>
      </c>
      <c r="V37" s="42">
        <f t="shared" si="9"/>
        <v>100</v>
      </c>
      <c r="W37" s="24" t="s">
        <v>55</v>
      </c>
      <c r="X37" s="24" t="s">
        <v>55</v>
      </c>
      <c r="Y37" s="24" t="s">
        <v>55</v>
      </c>
    </row>
    <row r="38" spans="1:25" s="22" customFormat="1" ht="15" customHeight="1">
      <c r="A38" s="48" t="s">
        <v>88</v>
      </c>
      <c r="B38" s="49"/>
      <c r="C38" s="20">
        <f aca="true" t="shared" si="12" ref="C38:U38">SUM(C39:C41)</f>
        <v>48891</v>
      </c>
      <c r="D38" s="20">
        <f t="shared" si="12"/>
        <v>3</v>
      </c>
      <c r="E38" s="20">
        <f t="shared" si="12"/>
        <v>60200</v>
      </c>
      <c r="F38" s="20">
        <f t="shared" si="12"/>
        <v>48891</v>
      </c>
      <c r="G38" s="20">
        <f t="shared" si="12"/>
        <v>30900</v>
      </c>
      <c r="H38" s="20">
        <f t="shared" si="12"/>
        <v>17951</v>
      </c>
      <c r="I38" s="20">
        <f t="shared" si="12"/>
        <v>5643</v>
      </c>
      <c r="J38" s="21">
        <f t="shared" si="12"/>
        <v>0</v>
      </c>
      <c r="K38" s="21">
        <f t="shared" si="12"/>
        <v>0</v>
      </c>
      <c r="L38" s="21">
        <f t="shared" si="12"/>
        <v>0</v>
      </c>
      <c r="M38" s="21">
        <f t="shared" si="12"/>
        <v>0</v>
      </c>
      <c r="N38" s="21">
        <f t="shared" si="12"/>
        <v>0</v>
      </c>
      <c r="O38" s="21">
        <f t="shared" si="12"/>
        <v>0</v>
      </c>
      <c r="P38" s="21">
        <f t="shared" si="12"/>
        <v>0</v>
      </c>
      <c r="Q38" s="21">
        <f t="shared" si="12"/>
        <v>0</v>
      </c>
      <c r="R38" s="21">
        <f t="shared" si="12"/>
        <v>0</v>
      </c>
      <c r="S38" s="20">
        <f t="shared" si="12"/>
        <v>3</v>
      </c>
      <c r="T38" s="20">
        <f t="shared" si="12"/>
        <v>60200</v>
      </c>
      <c r="U38" s="20">
        <f t="shared" si="12"/>
        <v>48891</v>
      </c>
      <c r="V38" s="44">
        <f t="shared" si="9"/>
        <v>100</v>
      </c>
      <c r="W38" s="21">
        <f>SUM(W39:W41)</f>
        <v>0</v>
      </c>
      <c r="X38" s="21">
        <f>SUM(X39:X41)</f>
        <v>0</v>
      </c>
      <c r="Y38" s="21">
        <f>SUM(Y39:Y41)</f>
        <v>0</v>
      </c>
    </row>
    <row r="39" spans="1:25" s="5" customFormat="1" ht="15" customHeight="1">
      <c r="A39" s="33"/>
      <c r="B39" s="11" t="s">
        <v>61</v>
      </c>
      <c r="C39" s="15">
        <v>8924</v>
      </c>
      <c r="D39" s="15">
        <v>1</v>
      </c>
      <c r="E39" s="15">
        <v>12000</v>
      </c>
      <c r="F39" s="15">
        <v>8924</v>
      </c>
      <c r="G39" s="15">
        <v>6000</v>
      </c>
      <c r="H39" s="15">
        <v>3540</v>
      </c>
      <c r="I39" s="15">
        <v>1090</v>
      </c>
      <c r="J39" s="24" t="s">
        <v>55</v>
      </c>
      <c r="K39" s="24" t="s">
        <v>55</v>
      </c>
      <c r="L39" s="24" t="s">
        <v>55</v>
      </c>
      <c r="M39" s="24" t="s">
        <v>55</v>
      </c>
      <c r="N39" s="24" t="s">
        <v>55</v>
      </c>
      <c r="O39" s="24" t="s">
        <v>55</v>
      </c>
      <c r="P39" s="24" t="s">
        <v>55</v>
      </c>
      <c r="Q39" s="24" t="s">
        <v>55</v>
      </c>
      <c r="R39" s="24" t="s">
        <v>55</v>
      </c>
      <c r="S39" s="15">
        <f>SUM(D39,J39,M39,P39)</f>
        <v>1</v>
      </c>
      <c r="T39" s="15">
        <f aca="true" t="shared" si="13" ref="T39:U41">SUM(E39,K39,N39)</f>
        <v>12000</v>
      </c>
      <c r="U39" s="15">
        <f t="shared" si="13"/>
        <v>8924</v>
      </c>
      <c r="V39" s="42">
        <f t="shared" si="9"/>
        <v>100</v>
      </c>
      <c r="W39" s="24" t="s">
        <v>55</v>
      </c>
      <c r="X39" s="24" t="s">
        <v>55</v>
      </c>
      <c r="Y39" s="24" t="s">
        <v>55</v>
      </c>
    </row>
    <row r="40" spans="1:25" s="5" customFormat="1" ht="15" customHeight="1">
      <c r="A40" s="33"/>
      <c r="B40" s="11" t="s">
        <v>62</v>
      </c>
      <c r="C40" s="15">
        <v>7561</v>
      </c>
      <c r="D40" s="15">
        <v>1</v>
      </c>
      <c r="E40" s="15">
        <v>10000</v>
      </c>
      <c r="F40" s="15">
        <v>7561</v>
      </c>
      <c r="G40" s="15">
        <v>5000</v>
      </c>
      <c r="H40" s="15">
        <v>2788</v>
      </c>
      <c r="I40" s="15">
        <v>779</v>
      </c>
      <c r="J40" s="24" t="s">
        <v>55</v>
      </c>
      <c r="K40" s="24" t="s">
        <v>55</v>
      </c>
      <c r="L40" s="24" t="s">
        <v>55</v>
      </c>
      <c r="M40" s="24" t="s">
        <v>55</v>
      </c>
      <c r="N40" s="24" t="s">
        <v>55</v>
      </c>
      <c r="O40" s="24" t="s">
        <v>55</v>
      </c>
      <c r="P40" s="24" t="s">
        <v>55</v>
      </c>
      <c r="Q40" s="24" t="s">
        <v>55</v>
      </c>
      <c r="R40" s="24" t="s">
        <v>55</v>
      </c>
      <c r="S40" s="15">
        <f>SUM(D40,J40,M40,P40)</f>
        <v>1</v>
      </c>
      <c r="T40" s="15">
        <f t="shared" si="13"/>
        <v>10000</v>
      </c>
      <c r="U40" s="15">
        <f t="shared" si="13"/>
        <v>7561</v>
      </c>
      <c r="V40" s="42">
        <f t="shared" si="9"/>
        <v>100</v>
      </c>
      <c r="W40" s="24" t="s">
        <v>55</v>
      </c>
      <c r="X40" s="24" t="s">
        <v>55</v>
      </c>
      <c r="Y40" s="24" t="s">
        <v>55</v>
      </c>
    </row>
    <row r="41" spans="1:25" s="5" customFormat="1" ht="15" customHeight="1">
      <c r="A41" s="33"/>
      <c r="B41" s="11" t="s">
        <v>63</v>
      </c>
      <c r="C41" s="15">
        <v>32406</v>
      </c>
      <c r="D41" s="15">
        <v>1</v>
      </c>
      <c r="E41" s="15">
        <v>38200</v>
      </c>
      <c r="F41" s="15">
        <v>32406</v>
      </c>
      <c r="G41" s="15">
        <v>19900</v>
      </c>
      <c r="H41" s="15">
        <v>11623</v>
      </c>
      <c r="I41" s="15">
        <v>3774</v>
      </c>
      <c r="J41" s="24" t="s">
        <v>55</v>
      </c>
      <c r="K41" s="24" t="s">
        <v>55</v>
      </c>
      <c r="L41" s="24" t="s">
        <v>55</v>
      </c>
      <c r="M41" s="24" t="s">
        <v>55</v>
      </c>
      <c r="N41" s="24" t="s">
        <v>55</v>
      </c>
      <c r="O41" s="24" t="s">
        <v>55</v>
      </c>
      <c r="P41" s="24" t="s">
        <v>55</v>
      </c>
      <c r="Q41" s="24" t="s">
        <v>55</v>
      </c>
      <c r="R41" s="24" t="s">
        <v>55</v>
      </c>
      <c r="S41" s="15">
        <f>SUM(D41,J41,M41,P41)</f>
        <v>1</v>
      </c>
      <c r="T41" s="15">
        <f t="shared" si="13"/>
        <v>38200</v>
      </c>
      <c r="U41" s="15">
        <f t="shared" si="13"/>
        <v>32406</v>
      </c>
      <c r="V41" s="42">
        <f t="shared" si="9"/>
        <v>100</v>
      </c>
      <c r="W41" s="24" t="s">
        <v>55</v>
      </c>
      <c r="X41" s="24" t="s">
        <v>55</v>
      </c>
      <c r="Y41" s="24" t="s">
        <v>55</v>
      </c>
    </row>
    <row r="42" spans="1:31" s="22" customFormat="1" ht="15" customHeight="1">
      <c r="A42" s="48" t="s">
        <v>89</v>
      </c>
      <c r="B42" s="49"/>
      <c r="C42" s="20">
        <f>SUM(C43:C44)</f>
        <v>4130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20">
        <f aca="true" t="shared" si="14" ref="J42:U42">SUM(J43:J44)</f>
        <v>9</v>
      </c>
      <c r="K42" s="20">
        <f t="shared" si="14"/>
        <v>7383</v>
      </c>
      <c r="L42" s="20">
        <f t="shared" si="14"/>
        <v>3949</v>
      </c>
      <c r="M42" s="21">
        <f t="shared" si="14"/>
        <v>0</v>
      </c>
      <c r="N42" s="21">
        <f t="shared" si="14"/>
        <v>0</v>
      </c>
      <c r="O42" s="21">
        <f t="shared" si="14"/>
        <v>0</v>
      </c>
      <c r="P42" s="21">
        <f t="shared" si="14"/>
        <v>0</v>
      </c>
      <c r="Q42" s="21">
        <f t="shared" si="14"/>
        <v>0</v>
      </c>
      <c r="R42" s="21">
        <f t="shared" si="14"/>
        <v>0</v>
      </c>
      <c r="S42" s="20">
        <f t="shared" si="14"/>
        <v>9</v>
      </c>
      <c r="T42" s="20">
        <f t="shared" si="14"/>
        <v>7383</v>
      </c>
      <c r="U42" s="20">
        <f t="shared" si="14"/>
        <v>3949</v>
      </c>
      <c r="V42" s="44">
        <f t="shared" si="9"/>
        <v>95.61743341404359</v>
      </c>
      <c r="W42" s="21">
        <f>SUM(W43:W44)</f>
        <v>0</v>
      </c>
      <c r="X42" s="21">
        <f>SUM(X43:X44)</f>
        <v>0</v>
      </c>
      <c r="Y42" s="21">
        <f>SUM(Y43:Y44)</f>
        <v>0</v>
      </c>
      <c r="Z42" s="25"/>
      <c r="AA42" s="25"/>
      <c r="AB42" s="25"/>
      <c r="AC42" s="25"/>
      <c r="AD42" s="25"/>
      <c r="AE42" s="25"/>
    </row>
    <row r="43" spans="1:25" s="5" customFormat="1" ht="15" customHeight="1">
      <c r="A43" s="33"/>
      <c r="B43" s="11" t="s">
        <v>64</v>
      </c>
      <c r="C43" s="15">
        <v>1948</v>
      </c>
      <c r="D43" s="24" t="s">
        <v>55</v>
      </c>
      <c r="E43" s="24" t="s">
        <v>55</v>
      </c>
      <c r="F43" s="24" t="s">
        <v>55</v>
      </c>
      <c r="G43" s="24" t="s">
        <v>55</v>
      </c>
      <c r="H43" s="24" t="s">
        <v>55</v>
      </c>
      <c r="I43" s="24" t="s">
        <v>55</v>
      </c>
      <c r="J43" s="15">
        <v>4</v>
      </c>
      <c r="K43" s="15">
        <v>2843</v>
      </c>
      <c r="L43" s="15">
        <v>1814</v>
      </c>
      <c r="M43" s="24" t="s">
        <v>55</v>
      </c>
      <c r="N43" s="24" t="s">
        <v>55</v>
      </c>
      <c r="O43" s="24" t="s">
        <v>55</v>
      </c>
      <c r="P43" s="24" t="s">
        <v>55</v>
      </c>
      <c r="Q43" s="24" t="s">
        <v>55</v>
      </c>
      <c r="R43" s="24" t="s">
        <v>55</v>
      </c>
      <c r="S43" s="15">
        <f>SUM(D43,J43,M43,P43)</f>
        <v>4</v>
      </c>
      <c r="T43" s="15">
        <f>SUM(E43,K43,N43)</f>
        <v>2843</v>
      </c>
      <c r="U43" s="15">
        <f>SUM(F43,L43,O43)</f>
        <v>1814</v>
      </c>
      <c r="V43" s="42">
        <f t="shared" si="9"/>
        <v>93.1211498973306</v>
      </c>
      <c r="W43" s="24" t="s">
        <v>55</v>
      </c>
      <c r="X43" s="24" t="s">
        <v>55</v>
      </c>
      <c r="Y43" s="24" t="s">
        <v>55</v>
      </c>
    </row>
    <row r="44" spans="1:25" s="5" customFormat="1" ht="15" customHeight="1">
      <c r="A44" s="33"/>
      <c r="B44" s="11" t="s">
        <v>65</v>
      </c>
      <c r="C44" s="15">
        <v>2182</v>
      </c>
      <c r="D44" s="24" t="s">
        <v>55</v>
      </c>
      <c r="E44" s="24" t="s">
        <v>55</v>
      </c>
      <c r="F44" s="24" t="s">
        <v>55</v>
      </c>
      <c r="G44" s="24" t="s">
        <v>55</v>
      </c>
      <c r="H44" s="24" t="s">
        <v>55</v>
      </c>
      <c r="I44" s="24" t="s">
        <v>55</v>
      </c>
      <c r="J44" s="15">
        <v>5</v>
      </c>
      <c r="K44" s="15">
        <v>4540</v>
      </c>
      <c r="L44" s="15">
        <v>2135</v>
      </c>
      <c r="M44" s="24" t="s">
        <v>55</v>
      </c>
      <c r="N44" s="24" t="s">
        <v>55</v>
      </c>
      <c r="O44" s="24" t="s">
        <v>55</v>
      </c>
      <c r="P44" s="24" t="s">
        <v>55</v>
      </c>
      <c r="Q44" s="24" t="s">
        <v>55</v>
      </c>
      <c r="R44" s="24" t="s">
        <v>55</v>
      </c>
      <c r="S44" s="15">
        <f>SUM(D44,J44,M44,P44)</f>
        <v>5</v>
      </c>
      <c r="T44" s="15">
        <f>SUM(E44,K44,N44)</f>
        <v>4540</v>
      </c>
      <c r="U44" s="15">
        <f>SUM(F44,L44,O44)</f>
        <v>2135</v>
      </c>
      <c r="V44" s="42">
        <f t="shared" si="9"/>
        <v>97.84601283226397</v>
      </c>
      <c r="W44" s="24" t="s">
        <v>55</v>
      </c>
      <c r="X44" s="24" t="s">
        <v>55</v>
      </c>
      <c r="Y44" s="24" t="s">
        <v>55</v>
      </c>
    </row>
    <row r="45" spans="1:25" s="22" customFormat="1" ht="15" customHeight="1">
      <c r="A45" s="48" t="s">
        <v>90</v>
      </c>
      <c r="B45" s="49"/>
      <c r="C45" s="20">
        <f aca="true" t="shared" si="15" ref="C45:U45">SUM(C46:C47)</f>
        <v>13737</v>
      </c>
      <c r="D45" s="20">
        <f t="shared" si="15"/>
        <v>2</v>
      </c>
      <c r="E45" s="20">
        <f t="shared" si="15"/>
        <v>18300</v>
      </c>
      <c r="F45" s="20">
        <f t="shared" si="15"/>
        <v>13342</v>
      </c>
      <c r="G45" s="20">
        <f t="shared" si="15"/>
        <v>6625</v>
      </c>
      <c r="H45" s="20">
        <f t="shared" si="15"/>
        <v>4438</v>
      </c>
      <c r="I45" s="20">
        <f t="shared" si="15"/>
        <v>1426</v>
      </c>
      <c r="J45" s="20">
        <f t="shared" si="15"/>
        <v>1</v>
      </c>
      <c r="K45" s="20">
        <f t="shared" si="15"/>
        <v>125</v>
      </c>
      <c r="L45" s="20">
        <f t="shared" si="15"/>
        <v>81</v>
      </c>
      <c r="M45" s="21">
        <f t="shared" si="15"/>
        <v>0</v>
      </c>
      <c r="N45" s="21">
        <f t="shared" si="15"/>
        <v>0</v>
      </c>
      <c r="O45" s="21">
        <f t="shared" si="15"/>
        <v>0</v>
      </c>
      <c r="P45" s="21">
        <f t="shared" si="15"/>
        <v>0</v>
      </c>
      <c r="Q45" s="21">
        <f t="shared" si="15"/>
        <v>0</v>
      </c>
      <c r="R45" s="21">
        <f t="shared" si="15"/>
        <v>0</v>
      </c>
      <c r="S45" s="20">
        <f t="shared" si="15"/>
        <v>3</v>
      </c>
      <c r="T45" s="20">
        <f t="shared" si="15"/>
        <v>18425</v>
      </c>
      <c r="U45" s="20">
        <f t="shared" si="15"/>
        <v>13423</v>
      </c>
      <c r="V45" s="44">
        <f t="shared" si="9"/>
        <v>97.714202518745</v>
      </c>
      <c r="W45" s="21">
        <f>SUM(W46:W47)</f>
        <v>2</v>
      </c>
      <c r="X45" s="21">
        <f>SUM(X46:X47)</f>
        <v>160</v>
      </c>
      <c r="Y45" s="21">
        <f>SUM(Y46:Y47)</f>
        <v>100</v>
      </c>
    </row>
    <row r="46" spans="1:25" s="5" customFormat="1" ht="15" customHeight="1">
      <c r="A46" s="33"/>
      <c r="B46" s="11" t="s">
        <v>66</v>
      </c>
      <c r="C46" s="15">
        <v>7768</v>
      </c>
      <c r="D46" s="15">
        <v>1</v>
      </c>
      <c r="E46" s="15">
        <v>11300</v>
      </c>
      <c r="F46" s="15">
        <v>7598</v>
      </c>
      <c r="G46" s="15">
        <v>3800</v>
      </c>
      <c r="H46" s="15">
        <v>2448</v>
      </c>
      <c r="I46" s="15">
        <v>817</v>
      </c>
      <c r="J46" s="24" t="s">
        <v>55</v>
      </c>
      <c r="K46" s="24" t="s">
        <v>55</v>
      </c>
      <c r="L46" s="24" t="s">
        <v>55</v>
      </c>
      <c r="M46" s="24" t="s">
        <v>55</v>
      </c>
      <c r="N46" s="24" t="s">
        <v>55</v>
      </c>
      <c r="O46" s="24" t="s">
        <v>55</v>
      </c>
      <c r="P46" s="24" t="s">
        <v>55</v>
      </c>
      <c r="Q46" s="24" t="s">
        <v>55</v>
      </c>
      <c r="R46" s="24" t="s">
        <v>55</v>
      </c>
      <c r="S46" s="15">
        <f>SUM(D46,J46,M46,P46)</f>
        <v>1</v>
      </c>
      <c r="T46" s="15">
        <f>SUM(E46,K46,N46)</f>
        <v>11300</v>
      </c>
      <c r="U46" s="15">
        <f>SUM(F46,L46,O46)</f>
        <v>7598</v>
      </c>
      <c r="V46" s="42">
        <f t="shared" si="9"/>
        <v>97.81153450051492</v>
      </c>
      <c r="W46" s="24" t="s">
        <v>55</v>
      </c>
      <c r="X46" s="24" t="s">
        <v>55</v>
      </c>
      <c r="Y46" s="24" t="s">
        <v>55</v>
      </c>
    </row>
    <row r="47" spans="1:25" s="5" customFormat="1" ht="15" customHeight="1">
      <c r="A47" s="33"/>
      <c r="B47" s="11" t="s">
        <v>67</v>
      </c>
      <c r="C47" s="15">
        <v>5969</v>
      </c>
      <c r="D47" s="15">
        <v>1</v>
      </c>
      <c r="E47" s="15">
        <v>7000</v>
      </c>
      <c r="F47" s="15">
        <v>5744</v>
      </c>
      <c r="G47" s="15">
        <v>2825</v>
      </c>
      <c r="H47" s="15">
        <v>1990</v>
      </c>
      <c r="I47" s="15">
        <v>609</v>
      </c>
      <c r="J47" s="15">
        <v>1</v>
      </c>
      <c r="K47" s="15">
        <v>125</v>
      </c>
      <c r="L47" s="15">
        <v>81</v>
      </c>
      <c r="M47" s="24" t="s">
        <v>55</v>
      </c>
      <c r="N47" s="24" t="s">
        <v>55</v>
      </c>
      <c r="O47" s="24" t="s">
        <v>55</v>
      </c>
      <c r="P47" s="24" t="s">
        <v>55</v>
      </c>
      <c r="Q47" s="24" t="s">
        <v>55</v>
      </c>
      <c r="R47" s="24" t="s">
        <v>55</v>
      </c>
      <c r="S47" s="15">
        <f>SUM(D47,J47,M47,P47)</f>
        <v>2</v>
      </c>
      <c r="T47" s="15">
        <f>SUM(E47,K47,N47)</f>
        <v>7125</v>
      </c>
      <c r="U47" s="15">
        <f>SUM(F47,L47,O47)</f>
        <v>5825</v>
      </c>
      <c r="V47" s="42">
        <f t="shared" si="9"/>
        <v>97.58753560060312</v>
      </c>
      <c r="W47" s="16">
        <v>2</v>
      </c>
      <c r="X47" s="16">
        <v>160</v>
      </c>
      <c r="Y47" s="16">
        <v>100</v>
      </c>
    </row>
    <row r="48" spans="1:25" s="22" customFormat="1" ht="15" customHeight="1">
      <c r="A48" s="48" t="s">
        <v>91</v>
      </c>
      <c r="B48" s="49"/>
      <c r="C48" s="20">
        <f aca="true" t="shared" si="16" ref="C48:U48">SUM(C49:C52)</f>
        <v>98750</v>
      </c>
      <c r="D48" s="20">
        <f t="shared" si="16"/>
        <v>5</v>
      </c>
      <c r="E48" s="20">
        <f t="shared" si="16"/>
        <v>127700</v>
      </c>
      <c r="F48" s="20">
        <f t="shared" si="16"/>
        <v>98240</v>
      </c>
      <c r="G48" s="20">
        <f t="shared" si="16"/>
        <v>65950</v>
      </c>
      <c r="H48" s="20">
        <f t="shared" si="16"/>
        <v>37144</v>
      </c>
      <c r="I48" s="20">
        <f t="shared" si="16"/>
        <v>11080</v>
      </c>
      <c r="J48" s="21">
        <f t="shared" si="16"/>
        <v>0</v>
      </c>
      <c r="K48" s="21">
        <f t="shared" si="16"/>
        <v>0</v>
      </c>
      <c r="L48" s="21">
        <f t="shared" si="16"/>
        <v>0</v>
      </c>
      <c r="M48" s="20">
        <f t="shared" si="16"/>
        <v>3</v>
      </c>
      <c r="N48" s="20">
        <f t="shared" si="16"/>
        <v>530</v>
      </c>
      <c r="O48" s="20">
        <f t="shared" si="16"/>
        <v>496</v>
      </c>
      <c r="P48" s="20">
        <f t="shared" si="16"/>
        <v>1</v>
      </c>
      <c r="Q48" s="20">
        <f t="shared" si="16"/>
        <v>7070</v>
      </c>
      <c r="R48" s="20">
        <f t="shared" si="16"/>
        <v>3235</v>
      </c>
      <c r="S48" s="20">
        <f t="shared" si="16"/>
        <v>9</v>
      </c>
      <c r="T48" s="20">
        <f t="shared" si="16"/>
        <v>128230</v>
      </c>
      <c r="U48" s="20">
        <f t="shared" si="16"/>
        <v>98736</v>
      </c>
      <c r="V48" s="44">
        <f t="shared" si="9"/>
        <v>99.98582278481013</v>
      </c>
      <c r="W48" s="21">
        <f>SUM(W49:W52)</f>
        <v>0</v>
      </c>
      <c r="X48" s="21">
        <f>SUM(X49:X52)</f>
        <v>0</v>
      </c>
      <c r="Y48" s="21">
        <f>SUM(Y49:Y52)</f>
        <v>0</v>
      </c>
    </row>
    <row r="49" spans="1:25" s="5" customFormat="1" ht="15" customHeight="1">
      <c r="A49" s="33"/>
      <c r="B49" s="11" t="s">
        <v>68</v>
      </c>
      <c r="C49" s="15">
        <v>24153</v>
      </c>
      <c r="D49" s="15">
        <v>2</v>
      </c>
      <c r="E49" s="15">
        <v>21700</v>
      </c>
      <c r="F49" s="15">
        <v>23664</v>
      </c>
      <c r="G49" s="15">
        <v>10500</v>
      </c>
      <c r="H49" s="15">
        <v>6819</v>
      </c>
      <c r="I49" s="15">
        <v>2098</v>
      </c>
      <c r="J49" s="24" t="s">
        <v>55</v>
      </c>
      <c r="K49" s="24" t="s">
        <v>55</v>
      </c>
      <c r="L49" s="24" t="s">
        <v>55</v>
      </c>
      <c r="M49" s="15">
        <v>3</v>
      </c>
      <c r="N49" s="15">
        <v>530</v>
      </c>
      <c r="O49" s="15">
        <v>496</v>
      </c>
      <c r="P49" s="15">
        <v>1</v>
      </c>
      <c r="Q49" s="15">
        <v>7070</v>
      </c>
      <c r="R49" s="15">
        <v>3235</v>
      </c>
      <c r="S49" s="15">
        <f>SUM(D49,J49,M49,P49)</f>
        <v>6</v>
      </c>
      <c r="T49" s="15">
        <f aca="true" t="shared" si="17" ref="T49:U52">SUM(E49,K49,N49)</f>
        <v>22230</v>
      </c>
      <c r="U49" s="15">
        <f t="shared" si="17"/>
        <v>24160</v>
      </c>
      <c r="V49" s="42">
        <f t="shared" si="9"/>
        <v>100.02898190700948</v>
      </c>
      <c r="W49" s="24" t="s">
        <v>55</v>
      </c>
      <c r="X49" s="24" t="s">
        <v>55</v>
      </c>
      <c r="Y49" s="24" t="s">
        <v>55</v>
      </c>
    </row>
    <row r="50" spans="1:25" s="5" customFormat="1" ht="15" customHeight="1">
      <c r="A50" s="33"/>
      <c r="B50" s="11" t="s">
        <v>69</v>
      </c>
      <c r="C50" s="15">
        <v>22138</v>
      </c>
      <c r="D50" s="15">
        <v>1</v>
      </c>
      <c r="E50" s="15">
        <v>35000</v>
      </c>
      <c r="F50" s="15">
        <v>22138</v>
      </c>
      <c r="G50" s="15">
        <v>19250</v>
      </c>
      <c r="H50" s="15">
        <v>8484</v>
      </c>
      <c r="I50" s="15">
        <v>2549</v>
      </c>
      <c r="J50" s="24" t="s">
        <v>55</v>
      </c>
      <c r="K50" s="24" t="s">
        <v>55</v>
      </c>
      <c r="L50" s="24" t="s">
        <v>55</v>
      </c>
      <c r="M50" s="24" t="s">
        <v>55</v>
      </c>
      <c r="N50" s="24" t="s">
        <v>55</v>
      </c>
      <c r="O50" s="24" t="s">
        <v>55</v>
      </c>
      <c r="P50" s="24" t="s">
        <v>55</v>
      </c>
      <c r="Q50" s="24" t="s">
        <v>55</v>
      </c>
      <c r="R50" s="24" t="s">
        <v>55</v>
      </c>
      <c r="S50" s="15">
        <f>SUM(D50,J50,M50,P50)</f>
        <v>1</v>
      </c>
      <c r="T50" s="15">
        <f t="shared" si="17"/>
        <v>35000</v>
      </c>
      <c r="U50" s="15">
        <f t="shared" si="17"/>
        <v>22138</v>
      </c>
      <c r="V50" s="42">
        <f t="shared" si="9"/>
        <v>100</v>
      </c>
      <c r="W50" s="24" t="s">
        <v>55</v>
      </c>
      <c r="X50" s="24" t="s">
        <v>55</v>
      </c>
      <c r="Y50" s="24" t="s">
        <v>55</v>
      </c>
    </row>
    <row r="51" spans="1:25" s="5" customFormat="1" ht="15" customHeight="1">
      <c r="A51" s="33"/>
      <c r="B51" s="11" t="s">
        <v>70</v>
      </c>
      <c r="C51" s="15">
        <v>33506</v>
      </c>
      <c r="D51" s="15">
        <v>1</v>
      </c>
      <c r="E51" s="15">
        <v>36000</v>
      </c>
      <c r="F51" s="15">
        <v>33485</v>
      </c>
      <c r="G51" s="15">
        <v>18000</v>
      </c>
      <c r="H51" s="15">
        <v>12026</v>
      </c>
      <c r="I51" s="15">
        <v>3762</v>
      </c>
      <c r="J51" s="24" t="s">
        <v>55</v>
      </c>
      <c r="K51" s="24" t="s">
        <v>55</v>
      </c>
      <c r="L51" s="24" t="s">
        <v>55</v>
      </c>
      <c r="M51" s="24" t="s">
        <v>55</v>
      </c>
      <c r="N51" s="24" t="s">
        <v>55</v>
      </c>
      <c r="O51" s="24" t="s">
        <v>55</v>
      </c>
      <c r="P51" s="24" t="s">
        <v>55</v>
      </c>
      <c r="Q51" s="24" t="s">
        <v>55</v>
      </c>
      <c r="R51" s="24" t="s">
        <v>55</v>
      </c>
      <c r="S51" s="15">
        <f>SUM(D51,J51,M51,P51)</f>
        <v>1</v>
      </c>
      <c r="T51" s="15">
        <f t="shared" si="17"/>
        <v>36000</v>
      </c>
      <c r="U51" s="15">
        <f t="shared" si="17"/>
        <v>33485</v>
      </c>
      <c r="V51" s="42">
        <f t="shared" si="9"/>
        <v>99.93732465827017</v>
      </c>
      <c r="W51" s="24" t="s">
        <v>55</v>
      </c>
      <c r="X51" s="24" t="s">
        <v>55</v>
      </c>
      <c r="Y51" s="24" t="s">
        <v>55</v>
      </c>
    </row>
    <row r="52" spans="1:25" s="5" customFormat="1" ht="15" customHeight="1">
      <c r="A52" s="33"/>
      <c r="B52" s="11" t="s">
        <v>71</v>
      </c>
      <c r="C52" s="15">
        <v>18953</v>
      </c>
      <c r="D52" s="15">
        <v>1</v>
      </c>
      <c r="E52" s="15">
        <v>35000</v>
      </c>
      <c r="F52" s="15">
        <v>18953</v>
      </c>
      <c r="G52" s="15">
        <v>18200</v>
      </c>
      <c r="H52" s="15">
        <v>9815</v>
      </c>
      <c r="I52" s="15">
        <v>2671</v>
      </c>
      <c r="J52" s="24" t="s">
        <v>55</v>
      </c>
      <c r="K52" s="24" t="s">
        <v>55</v>
      </c>
      <c r="L52" s="24" t="s">
        <v>55</v>
      </c>
      <c r="M52" s="24" t="s">
        <v>55</v>
      </c>
      <c r="N52" s="24" t="s">
        <v>55</v>
      </c>
      <c r="O52" s="24" t="s">
        <v>55</v>
      </c>
      <c r="P52" s="24" t="s">
        <v>55</v>
      </c>
      <c r="Q52" s="24" t="s">
        <v>55</v>
      </c>
      <c r="R52" s="24" t="s">
        <v>55</v>
      </c>
      <c r="S52" s="15">
        <f>SUM(D52,J52,M52,P52)</f>
        <v>1</v>
      </c>
      <c r="T52" s="15">
        <f t="shared" si="17"/>
        <v>35000</v>
      </c>
      <c r="U52" s="15">
        <f t="shared" si="17"/>
        <v>18953</v>
      </c>
      <c r="V52" s="42">
        <f t="shared" si="9"/>
        <v>100</v>
      </c>
      <c r="W52" s="24" t="s">
        <v>55</v>
      </c>
      <c r="X52" s="24" t="s">
        <v>55</v>
      </c>
      <c r="Y52" s="24" t="s">
        <v>55</v>
      </c>
    </row>
    <row r="53" spans="1:25" s="22" customFormat="1" ht="15" customHeight="1">
      <c r="A53" s="48" t="s">
        <v>92</v>
      </c>
      <c r="B53" s="49"/>
      <c r="C53" s="20">
        <f aca="true" t="shared" si="18" ref="C53:U53">SUM(C54:C64)</f>
        <v>48583</v>
      </c>
      <c r="D53" s="20">
        <f t="shared" si="18"/>
        <v>3</v>
      </c>
      <c r="E53" s="20">
        <f t="shared" si="18"/>
        <v>46850</v>
      </c>
      <c r="F53" s="20">
        <f t="shared" si="18"/>
        <v>31416</v>
      </c>
      <c r="G53" s="20">
        <f t="shared" si="18"/>
        <v>22500</v>
      </c>
      <c r="H53" s="20">
        <f t="shared" si="18"/>
        <v>14995</v>
      </c>
      <c r="I53" s="20">
        <f t="shared" si="18"/>
        <v>4582</v>
      </c>
      <c r="J53" s="20">
        <f t="shared" si="18"/>
        <v>56</v>
      </c>
      <c r="K53" s="20">
        <f t="shared" si="18"/>
        <v>23204</v>
      </c>
      <c r="L53" s="20">
        <f t="shared" si="18"/>
        <v>13226</v>
      </c>
      <c r="M53" s="21">
        <f t="shared" si="18"/>
        <v>0</v>
      </c>
      <c r="N53" s="21">
        <f t="shared" si="18"/>
        <v>0</v>
      </c>
      <c r="O53" s="21">
        <f t="shared" si="18"/>
        <v>0</v>
      </c>
      <c r="P53" s="21">
        <f t="shared" si="18"/>
        <v>0</v>
      </c>
      <c r="Q53" s="21">
        <f t="shared" si="18"/>
        <v>0</v>
      </c>
      <c r="R53" s="21">
        <f t="shared" si="18"/>
        <v>0</v>
      </c>
      <c r="S53" s="20">
        <f t="shared" si="18"/>
        <v>59</v>
      </c>
      <c r="T53" s="20">
        <f t="shared" si="18"/>
        <v>70054</v>
      </c>
      <c r="U53" s="20">
        <f t="shared" si="18"/>
        <v>44642</v>
      </c>
      <c r="V53" s="44">
        <f t="shared" si="9"/>
        <v>91.88810900932425</v>
      </c>
      <c r="W53" s="21">
        <f>SUM(W54:W64)</f>
        <v>29</v>
      </c>
      <c r="X53" s="21">
        <f>SUM(X54:X64)</f>
        <v>2087</v>
      </c>
      <c r="Y53" s="21">
        <f>SUM(Y54:Y64)</f>
        <v>1012</v>
      </c>
    </row>
    <row r="54" spans="1:25" s="5" customFormat="1" ht="15" customHeight="1">
      <c r="A54" s="33"/>
      <c r="B54" s="11" t="s">
        <v>72</v>
      </c>
      <c r="C54" s="15">
        <v>9006</v>
      </c>
      <c r="D54" s="15">
        <v>1</v>
      </c>
      <c r="E54" s="15">
        <v>7250</v>
      </c>
      <c r="F54" s="15">
        <v>5972</v>
      </c>
      <c r="G54" s="15">
        <v>4300</v>
      </c>
      <c r="H54" s="15">
        <v>2512</v>
      </c>
      <c r="I54" s="15">
        <v>763</v>
      </c>
      <c r="J54" s="15">
        <v>7</v>
      </c>
      <c r="K54" s="15">
        <v>4876</v>
      </c>
      <c r="L54" s="15">
        <v>2834</v>
      </c>
      <c r="M54" s="24" t="s">
        <v>55</v>
      </c>
      <c r="N54" s="24" t="s">
        <v>55</v>
      </c>
      <c r="O54" s="24" t="s">
        <v>55</v>
      </c>
      <c r="P54" s="24" t="s">
        <v>55</v>
      </c>
      <c r="Q54" s="24" t="s">
        <v>55</v>
      </c>
      <c r="R54" s="24" t="s">
        <v>55</v>
      </c>
      <c r="S54" s="15">
        <f aca="true" t="shared" si="19" ref="S54:S64">SUM(D54,J54,M54,P54)</f>
        <v>8</v>
      </c>
      <c r="T54" s="15">
        <f aca="true" t="shared" si="20" ref="T54:U56">SUM(E54,K54,N54)</f>
        <v>12126</v>
      </c>
      <c r="U54" s="15">
        <f t="shared" si="20"/>
        <v>8806</v>
      </c>
      <c r="V54" s="42">
        <f t="shared" si="9"/>
        <v>97.77925827226294</v>
      </c>
      <c r="W54" s="16">
        <v>2</v>
      </c>
      <c r="X54" s="16">
        <v>116</v>
      </c>
      <c r="Y54" s="16">
        <v>80</v>
      </c>
    </row>
    <row r="55" spans="1:25" s="5" customFormat="1" ht="15" customHeight="1">
      <c r="A55" s="33"/>
      <c r="B55" s="11" t="s">
        <v>73</v>
      </c>
      <c r="C55" s="15">
        <v>19517</v>
      </c>
      <c r="D55" s="15">
        <v>1</v>
      </c>
      <c r="E55" s="15">
        <v>30600</v>
      </c>
      <c r="F55" s="15">
        <v>19514</v>
      </c>
      <c r="G55" s="15">
        <v>14500</v>
      </c>
      <c r="H55" s="15">
        <v>9662</v>
      </c>
      <c r="I55" s="15">
        <v>3098</v>
      </c>
      <c r="J55" s="24" t="s">
        <v>55</v>
      </c>
      <c r="K55" s="24" t="s">
        <v>55</v>
      </c>
      <c r="L55" s="24" t="s">
        <v>55</v>
      </c>
      <c r="M55" s="24" t="s">
        <v>55</v>
      </c>
      <c r="N55" s="24" t="s">
        <v>55</v>
      </c>
      <c r="O55" s="24" t="s">
        <v>55</v>
      </c>
      <c r="P55" s="24" t="s">
        <v>55</v>
      </c>
      <c r="Q55" s="24" t="s">
        <v>55</v>
      </c>
      <c r="R55" s="24" t="s">
        <v>55</v>
      </c>
      <c r="S55" s="15">
        <f t="shared" si="19"/>
        <v>1</v>
      </c>
      <c r="T55" s="15">
        <f t="shared" si="20"/>
        <v>30600</v>
      </c>
      <c r="U55" s="15">
        <f t="shared" si="20"/>
        <v>19514</v>
      </c>
      <c r="V55" s="42">
        <f t="shared" si="9"/>
        <v>99.98462878516166</v>
      </c>
      <c r="W55" s="24" t="s">
        <v>55</v>
      </c>
      <c r="X55" s="24" t="s">
        <v>55</v>
      </c>
      <c r="Y55" s="24" t="s">
        <v>55</v>
      </c>
    </row>
    <row r="56" spans="1:25" s="5" customFormat="1" ht="15" customHeight="1">
      <c r="A56" s="33"/>
      <c r="B56" s="11" t="s">
        <v>74</v>
      </c>
      <c r="C56" s="15">
        <v>7083</v>
      </c>
      <c r="D56" s="15">
        <v>1</v>
      </c>
      <c r="E56" s="15">
        <v>9000</v>
      </c>
      <c r="F56" s="15">
        <v>5930</v>
      </c>
      <c r="G56" s="15">
        <v>3700</v>
      </c>
      <c r="H56" s="15">
        <v>2821</v>
      </c>
      <c r="I56" s="15">
        <v>721</v>
      </c>
      <c r="J56" s="15">
        <v>4</v>
      </c>
      <c r="K56" s="15">
        <v>1632</v>
      </c>
      <c r="L56" s="15">
        <v>1153</v>
      </c>
      <c r="M56" s="24" t="s">
        <v>55</v>
      </c>
      <c r="N56" s="24" t="s">
        <v>55</v>
      </c>
      <c r="O56" s="24" t="s">
        <v>55</v>
      </c>
      <c r="P56" s="24" t="s">
        <v>55</v>
      </c>
      <c r="Q56" s="24" t="s">
        <v>55</v>
      </c>
      <c r="R56" s="24" t="s">
        <v>55</v>
      </c>
      <c r="S56" s="15">
        <f t="shared" si="19"/>
        <v>5</v>
      </c>
      <c r="T56" s="15">
        <f t="shared" si="20"/>
        <v>10632</v>
      </c>
      <c r="U56" s="15">
        <f t="shared" si="20"/>
        <v>7083</v>
      </c>
      <c r="V56" s="42">
        <f t="shared" si="9"/>
        <v>100</v>
      </c>
      <c r="W56" s="16">
        <v>2</v>
      </c>
      <c r="X56" s="16">
        <v>192</v>
      </c>
      <c r="Y56" s="16">
        <v>114</v>
      </c>
    </row>
    <row r="57" spans="1:25" s="5" customFormat="1" ht="15" customHeight="1">
      <c r="A57" s="33"/>
      <c r="B57" s="11" t="s">
        <v>75</v>
      </c>
      <c r="C57" s="15">
        <v>920</v>
      </c>
      <c r="D57" s="24" t="s">
        <v>55</v>
      </c>
      <c r="E57" s="24" t="s">
        <v>55</v>
      </c>
      <c r="F57" s="24" t="s">
        <v>55</v>
      </c>
      <c r="G57" s="24" t="s">
        <v>55</v>
      </c>
      <c r="H57" s="24" t="s">
        <v>55</v>
      </c>
      <c r="I57" s="24" t="s">
        <v>55</v>
      </c>
      <c r="J57" s="15">
        <v>2</v>
      </c>
      <c r="K57" s="15">
        <v>924</v>
      </c>
      <c r="L57" s="15">
        <v>920</v>
      </c>
      <c r="M57" s="24" t="s">
        <v>55</v>
      </c>
      <c r="N57" s="24" t="s">
        <v>55</v>
      </c>
      <c r="O57" s="24" t="s">
        <v>55</v>
      </c>
      <c r="P57" s="24" t="s">
        <v>55</v>
      </c>
      <c r="Q57" s="24" t="s">
        <v>55</v>
      </c>
      <c r="R57" s="24" t="s">
        <v>55</v>
      </c>
      <c r="S57" s="15">
        <f t="shared" si="19"/>
        <v>2</v>
      </c>
      <c r="T57" s="15">
        <f aca="true" t="shared" si="21" ref="T57:T64">SUM(E57,K57,N57)</f>
        <v>924</v>
      </c>
      <c r="U57" s="15">
        <v>920</v>
      </c>
      <c r="V57" s="42">
        <f t="shared" si="9"/>
        <v>100</v>
      </c>
      <c r="W57" s="16">
        <v>3</v>
      </c>
      <c r="X57" s="16">
        <v>155</v>
      </c>
      <c r="Y57" s="16">
        <v>84</v>
      </c>
    </row>
    <row r="58" spans="1:25" s="5" customFormat="1" ht="15" customHeight="1">
      <c r="A58" s="33"/>
      <c r="B58" s="11" t="s">
        <v>76</v>
      </c>
      <c r="C58" s="15">
        <v>1589</v>
      </c>
      <c r="D58" s="24" t="s">
        <v>55</v>
      </c>
      <c r="E58" s="24" t="s">
        <v>55</v>
      </c>
      <c r="F58" s="24" t="s">
        <v>55</v>
      </c>
      <c r="G58" s="24" t="s">
        <v>55</v>
      </c>
      <c r="H58" s="24" t="s">
        <v>55</v>
      </c>
      <c r="I58" s="24" t="s">
        <v>55</v>
      </c>
      <c r="J58" s="15">
        <v>2</v>
      </c>
      <c r="K58" s="15">
        <v>2176</v>
      </c>
      <c r="L58" s="15">
        <v>794</v>
      </c>
      <c r="M58" s="24" t="s">
        <v>55</v>
      </c>
      <c r="N58" s="24" t="s">
        <v>55</v>
      </c>
      <c r="O58" s="24" t="s">
        <v>55</v>
      </c>
      <c r="P58" s="24" t="s">
        <v>55</v>
      </c>
      <c r="Q58" s="24" t="s">
        <v>55</v>
      </c>
      <c r="R58" s="24" t="s">
        <v>55</v>
      </c>
      <c r="S58" s="15">
        <f t="shared" si="19"/>
        <v>2</v>
      </c>
      <c r="T58" s="15">
        <f t="shared" si="21"/>
        <v>2176</v>
      </c>
      <c r="U58" s="15">
        <f>SUM(F58,L58,O58)</f>
        <v>794</v>
      </c>
      <c r="V58" s="42">
        <f t="shared" si="9"/>
        <v>49.968533668974196</v>
      </c>
      <c r="W58" s="16">
        <v>1</v>
      </c>
      <c r="X58" s="16">
        <v>70</v>
      </c>
      <c r="Y58" s="16">
        <v>39</v>
      </c>
    </row>
    <row r="59" spans="1:25" s="5" customFormat="1" ht="15" customHeight="1">
      <c r="A59" s="33"/>
      <c r="B59" s="11" t="s">
        <v>77</v>
      </c>
      <c r="C59" s="15">
        <v>659</v>
      </c>
      <c r="D59" s="24" t="s">
        <v>55</v>
      </c>
      <c r="E59" s="24" t="s">
        <v>55</v>
      </c>
      <c r="F59" s="24" t="s">
        <v>55</v>
      </c>
      <c r="G59" s="24" t="s">
        <v>55</v>
      </c>
      <c r="H59" s="24" t="s">
        <v>55</v>
      </c>
      <c r="I59" s="24" t="s">
        <v>55</v>
      </c>
      <c r="J59" s="15">
        <v>5</v>
      </c>
      <c r="K59" s="15">
        <v>865</v>
      </c>
      <c r="L59" s="15">
        <v>355</v>
      </c>
      <c r="M59" s="24" t="s">
        <v>55</v>
      </c>
      <c r="N59" s="24" t="s">
        <v>55</v>
      </c>
      <c r="O59" s="24" t="s">
        <v>55</v>
      </c>
      <c r="P59" s="24" t="s">
        <v>55</v>
      </c>
      <c r="Q59" s="24" t="s">
        <v>55</v>
      </c>
      <c r="R59" s="24" t="s">
        <v>55</v>
      </c>
      <c r="S59" s="15">
        <f t="shared" si="19"/>
        <v>5</v>
      </c>
      <c r="T59" s="15">
        <f t="shared" si="21"/>
        <v>865</v>
      </c>
      <c r="U59" s="15">
        <f>SUM(F59,L59,O59)</f>
        <v>355</v>
      </c>
      <c r="V59" s="42">
        <f t="shared" si="9"/>
        <v>53.86949924127465</v>
      </c>
      <c r="W59" s="16">
        <v>7</v>
      </c>
      <c r="X59" s="16">
        <v>497</v>
      </c>
      <c r="Y59" s="16">
        <v>195</v>
      </c>
    </row>
    <row r="60" spans="1:25" s="5" customFormat="1" ht="15" customHeight="1">
      <c r="A60" s="33"/>
      <c r="B60" s="11" t="s">
        <v>78</v>
      </c>
      <c r="C60" s="15">
        <v>3990</v>
      </c>
      <c r="D60" s="24" t="s">
        <v>55</v>
      </c>
      <c r="E60" s="24" t="s">
        <v>55</v>
      </c>
      <c r="F60" s="24" t="s">
        <v>55</v>
      </c>
      <c r="G60" s="24" t="s">
        <v>55</v>
      </c>
      <c r="H60" s="24" t="s">
        <v>55</v>
      </c>
      <c r="I60" s="24" t="s">
        <v>55</v>
      </c>
      <c r="J60" s="15">
        <v>9</v>
      </c>
      <c r="K60" s="15">
        <v>2745</v>
      </c>
      <c r="L60" s="15">
        <v>1862</v>
      </c>
      <c r="M60" s="24" t="s">
        <v>55</v>
      </c>
      <c r="N60" s="24" t="s">
        <v>55</v>
      </c>
      <c r="O60" s="24" t="s">
        <v>55</v>
      </c>
      <c r="P60" s="24" t="s">
        <v>55</v>
      </c>
      <c r="Q60" s="24" t="s">
        <v>55</v>
      </c>
      <c r="R60" s="24" t="s">
        <v>55</v>
      </c>
      <c r="S60" s="15">
        <f t="shared" si="19"/>
        <v>9</v>
      </c>
      <c r="T60" s="15">
        <f t="shared" si="21"/>
        <v>2745</v>
      </c>
      <c r="U60" s="15">
        <f>SUM(F60,L60,O60)</f>
        <v>1862</v>
      </c>
      <c r="V60" s="42">
        <f t="shared" si="9"/>
        <v>46.666666666666664</v>
      </c>
      <c r="W60" s="16">
        <v>4</v>
      </c>
      <c r="X60" s="16">
        <v>335</v>
      </c>
      <c r="Y60" s="16">
        <v>186</v>
      </c>
    </row>
    <row r="61" spans="1:25" s="5" customFormat="1" ht="15" customHeight="1">
      <c r="A61" s="33"/>
      <c r="B61" s="11" t="s">
        <v>79</v>
      </c>
      <c r="C61" s="15">
        <v>1134</v>
      </c>
      <c r="D61" s="24" t="s">
        <v>55</v>
      </c>
      <c r="E61" s="24" t="s">
        <v>55</v>
      </c>
      <c r="F61" s="24" t="s">
        <v>55</v>
      </c>
      <c r="G61" s="24" t="s">
        <v>55</v>
      </c>
      <c r="H61" s="24" t="s">
        <v>55</v>
      </c>
      <c r="I61" s="24" t="s">
        <v>55</v>
      </c>
      <c r="J61" s="15">
        <v>4</v>
      </c>
      <c r="K61" s="15">
        <v>1652</v>
      </c>
      <c r="L61" s="15">
        <v>1134</v>
      </c>
      <c r="M61" s="24" t="s">
        <v>55</v>
      </c>
      <c r="N61" s="24" t="s">
        <v>55</v>
      </c>
      <c r="O61" s="24" t="s">
        <v>55</v>
      </c>
      <c r="P61" s="24" t="s">
        <v>55</v>
      </c>
      <c r="Q61" s="24" t="s">
        <v>55</v>
      </c>
      <c r="R61" s="24" t="s">
        <v>55</v>
      </c>
      <c r="S61" s="15">
        <f t="shared" si="19"/>
        <v>4</v>
      </c>
      <c r="T61" s="15">
        <f t="shared" si="21"/>
        <v>1652</v>
      </c>
      <c r="U61" s="15">
        <v>1134</v>
      </c>
      <c r="V61" s="42">
        <f t="shared" si="9"/>
        <v>100</v>
      </c>
      <c r="W61" s="24">
        <v>2</v>
      </c>
      <c r="X61" s="24">
        <v>150</v>
      </c>
      <c r="Y61" s="24">
        <v>40</v>
      </c>
    </row>
    <row r="62" spans="1:25" s="5" customFormat="1" ht="15" customHeight="1">
      <c r="A62" s="33"/>
      <c r="B62" s="11" t="s">
        <v>80</v>
      </c>
      <c r="C62" s="15">
        <v>700</v>
      </c>
      <c r="D62" s="24" t="s">
        <v>55</v>
      </c>
      <c r="E62" s="24" t="s">
        <v>55</v>
      </c>
      <c r="F62" s="24" t="s">
        <v>55</v>
      </c>
      <c r="G62" s="24" t="s">
        <v>55</v>
      </c>
      <c r="H62" s="24" t="s">
        <v>55</v>
      </c>
      <c r="I62" s="24" t="s">
        <v>55</v>
      </c>
      <c r="J62" s="15">
        <v>3</v>
      </c>
      <c r="K62" s="15">
        <v>1700</v>
      </c>
      <c r="L62" s="15">
        <v>635</v>
      </c>
      <c r="M62" s="24" t="s">
        <v>55</v>
      </c>
      <c r="N62" s="24" t="s">
        <v>55</v>
      </c>
      <c r="O62" s="24" t="s">
        <v>55</v>
      </c>
      <c r="P62" s="24" t="s">
        <v>55</v>
      </c>
      <c r="Q62" s="24" t="s">
        <v>55</v>
      </c>
      <c r="R62" s="24" t="s">
        <v>55</v>
      </c>
      <c r="S62" s="15">
        <f t="shared" si="19"/>
        <v>3</v>
      </c>
      <c r="T62" s="15">
        <f t="shared" si="21"/>
        <v>1700</v>
      </c>
      <c r="U62" s="15">
        <f>SUM(F62,L62,O62)</f>
        <v>635</v>
      </c>
      <c r="V62" s="42">
        <f t="shared" si="9"/>
        <v>90.71428571428571</v>
      </c>
      <c r="W62" s="16">
        <v>2</v>
      </c>
      <c r="X62" s="16">
        <v>153</v>
      </c>
      <c r="Y62" s="16">
        <v>65</v>
      </c>
    </row>
    <row r="63" spans="1:25" s="5" customFormat="1" ht="15" customHeight="1">
      <c r="A63" s="33"/>
      <c r="B63" s="11" t="s">
        <v>81</v>
      </c>
      <c r="C63" s="15">
        <v>1701</v>
      </c>
      <c r="D63" s="24" t="s">
        <v>55</v>
      </c>
      <c r="E63" s="24" t="s">
        <v>55</v>
      </c>
      <c r="F63" s="24" t="s">
        <v>55</v>
      </c>
      <c r="G63" s="24" t="s">
        <v>55</v>
      </c>
      <c r="H63" s="24" t="s">
        <v>55</v>
      </c>
      <c r="I63" s="24" t="s">
        <v>55</v>
      </c>
      <c r="J63" s="15">
        <v>13</v>
      </c>
      <c r="K63" s="15">
        <v>3505</v>
      </c>
      <c r="L63" s="15">
        <v>1693</v>
      </c>
      <c r="M63" s="24" t="s">
        <v>55</v>
      </c>
      <c r="N63" s="24" t="s">
        <v>55</v>
      </c>
      <c r="O63" s="24" t="s">
        <v>55</v>
      </c>
      <c r="P63" s="24" t="s">
        <v>55</v>
      </c>
      <c r="Q63" s="24" t="s">
        <v>55</v>
      </c>
      <c r="R63" s="24" t="s">
        <v>55</v>
      </c>
      <c r="S63" s="15">
        <f t="shared" si="19"/>
        <v>13</v>
      </c>
      <c r="T63" s="15">
        <f t="shared" si="21"/>
        <v>3505</v>
      </c>
      <c r="U63" s="15">
        <f>SUM(F63,L63,O63)</f>
        <v>1693</v>
      </c>
      <c r="V63" s="42">
        <f t="shared" si="9"/>
        <v>99.52968841857731</v>
      </c>
      <c r="W63" s="16">
        <v>2</v>
      </c>
      <c r="X63" s="16">
        <v>140</v>
      </c>
      <c r="Y63" s="16">
        <v>53</v>
      </c>
    </row>
    <row r="64" spans="1:25" s="5" customFormat="1" ht="15" customHeight="1">
      <c r="A64" s="33"/>
      <c r="B64" s="11" t="s">
        <v>82</v>
      </c>
      <c r="C64" s="15">
        <v>2284</v>
      </c>
      <c r="D64" s="24" t="s">
        <v>55</v>
      </c>
      <c r="E64" s="24" t="s">
        <v>55</v>
      </c>
      <c r="F64" s="24" t="s">
        <v>55</v>
      </c>
      <c r="G64" s="24" t="s">
        <v>55</v>
      </c>
      <c r="H64" s="24" t="s">
        <v>55</v>
      </c>
      <c r="I64" s="24" t="s">
        <v>55</v>
      </c>
      <c r="J64" s="15">
        <v>7</v>
      </c>
      <c r="K64" s="15">
        <v>3129</v>
      </c>
      <c r="L64" s="15">
        <v>1846</v>
      </c>
      <c r="M64" s="24" t="s">
        <v>55</v>
      </c>
      <c r="N64" s="24" t="s">
        <v>55</v>
      </c>
      <c r="O64" s="24" t="s">
        <v>55</v>
      </c>
      <c r="P64" s="24" t="s">
        <v>55</v>
      </c>
      <c r="Q64" s="24" t="s">
        <v>55</v>
      </c>
      <c r="R64" s="24" t="s">
        <v>55</v>
      </c>
      <c r="S64" s="15">
        <f t="shared" si="19"/>
        <v>7</v>
      </c>
      <c r="T64" s="15">
        <f t="shared" si="21"/>
        <v>3129</v>
      </c>
      <c r="U64" s="15">
        <f>SUM(F64,L64,O64)</f>
        <v>1846</v>
      </c>
      <c r="V64" s="42">
        <f t="shared" si="9"/>
        <v>80.8231173380035</v>
      </c>
      <c r="W64" s="16">
        <v>4</v>
      </c>
      <c r="X64" s="16">
        <v>279</v>
      </c>
      <c r="Y64" s="16">
        <v>156</v>
      </c>
    </row>
    <row r="65" spans="1:25" s="5" customFormat="1" ht="2.25" customHeight="1" thickBot="1">
      <c r="A65" s="50"/>
      <c r="B65" s="51"/>
      <c r="C65" s="10"/>
      <c r="D65" s="24"/>
      <c r="E65" s="24"/>
      <c r="F65" s="24"/>
      <c r="G65" s="24"/>
      <c r="H65" s="24"/>
      <c r="I65" s="24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35"/>
      <c r="W65" s="10"/>
      <c r="X65" s="10"/>
      <c r="Y65" s="10"/>
    </row>
    <row r="66" spans="1:25" s="5" customFormat="1" ht="14.25" customHeight="1">
      <c r="A66" s="91" t="s">
        <v>96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ht="12">
      <c r="S67" s="2"/>
    </row>
  </sheetData>
  <sheetProtection/>
  <mergeCells count="63">
    <mergeCell ref="A66:L66"/>
    <mergeCell ref="D3:I4"/>
    <mergeCell ref="S3:U4"/>
    <mergeCell ref="J5:J6"/>
    <mergeCell ref="D5:D6"/>
    <mergeCell ref="L5:L6"/>
    <mergeCell ref="N5:N6"/>
    <mergeCell ref="O5:O6"/>
    <mergeCell ref="E5:E6"/>
    <mergeCell ref="K5:K6"/>
    <mergeCell ref="X5:X6"/>
    <mergeCell ref="R5:R6"/>
    <mergeCell ref="S6:S7"/>
    <mergeCell ref="H5:H6"/>
    <mergeCell ref="M5:M6"/>
    <mergeCell ref="P5:P6"/>
    <mergeCell ref="I5:I6"/>
    <mergeCell ref="W3:Y4"/>
    <mergeCell ref="M3:R3"/>
    <mergeCell ref="V3:V6"/>
    <mergeCell ref="M4:O4"/>
    <mergeCell ref="P4:R4"/>
    <mergeCell ref="Y5:Y6"/>
    <mergeCell ref="T5:T6"/>
    <mergeCell ref="U5:U6"/>
    <mergeCell ref="W5:W6"/>
    <mergeCell ref="Q5:Q6"/>
    <mergeCell ref="J3:L4"/>
    <mergeCell ref="G5:G6"/>
    <mergeCell ref="A10:B10"/>
    <mergeCell ref="F5:F6"/>
    <mergeCell ref="C3:C6"/>
    <mergeCell ref="A3:B8"/>
    <mergeCell ref="A9:B9"/>
    <mergeCell ref="A17:B17"/>
    <mergeCell ref="A18:B18"/>
    <mergeCell ref="A15:B15"/>
    <mergeCell ref="A11:B11"/>
    <mergeCell ref="A12:B12"/>
    <mergeCell ref="A14:B14"/>
    <mergeCell ref="A13:B13"/>
    <mergeCell ref="A29:B29"/>
    <mergeCell ref="A30:B30"/>
    <mergeCell ref="A31:B31"/>
    <mergeCell ref="A27:B27"/>
    <mergeCell ref="A20:B20"/>
    <mergeCell ref="A21:B21"/>
    <mergeCell ref="A65:B65"/>
    <mergeCell ref="A48:B48"/>
    <mergeCell ref="A53:B53"/>
    <mergeCell ref="A33:B33"/>
    <mergeCell ref="A38:B38"/>
    <mergeCell ref="A45:B45"/>
    <mergeCell ref="V2:Y2"/>
    <mergeCell ref="A26:B26"/>
    <mergeCell ref="A42:B42"/>
    <mergeCell ref="A22:B22"/>
    <mergeCell ref="A23:B23"/>
    <mergeCell ref="A24:B24"/>
    <mergeCell ref="A25:B25"/>
    <mergeCell ref="A19:B19"/>
    <mergeCell ref="A16:B16"/>
    <mergeCell ref="A28:B28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奈良県庁総務部総務課</cp:lastModifiedBy>
  <cp:lastPrinted>2010-05-07T07:02:52Z</cp:lastPrinted>
  <dcterms:created xsi:type="dcterms:W3CDTF">2003-02-02T02:31:12Z</dcterms:created>
  <dcterms:modified xsi:type="dcterms:W3CDTF">2010-08-11T07:31:25Z</dcterms:modified>
  <cp:category/>
  <cp:version/>
  <cp:contentType/>
  <cp:contentStatus/>
</cp:coreProperties>
</file>