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55" yWindow="510" windowWidth="10905" windowHeight="5595" tabRatio="923" activeTab="0"/>
  </bookViews>
  <sheets>
    <sheet name="データシート目次" sheetId="1" r:id="rId1"/>
    <sheet name="表1-1 (1)" sheetId="2" r:id="rId2"/>
    <sheet name="表1-1 (2)" sheetId="3" r:id="rId3"/>
    <sheet name="表1-2" sheetId="4" r:id="rId4"/>
    <sheet name="表1-3" sheetId="5" r:id="rId5"/>
    <sheet name="表2" sheetId="6" r:id="rId6"/>
    <sheet name="表3" sheetId="7" r:id="rId7"/>
    <sheet name="表4" sheetId="8" r:id="rId8"/>
    <sheet name="表5" sheetId="9" r:id="rId9"/>
    <sheet name="表6-1,2" sheetId="10" r:id="rId10"/>
    <sheet name="表７" sheetId="11" r:id="rId11"/>
    <sheet name="表８" sheetId="12" r:id="rId12"/>
    <sheet name="表９" sheetId="13" r:id="rId13"/>
    <sheet name="表１０" sheetId="14" r:id="rId14"/>
    <sheet name="外国人就業者・図６" sheetId="15" state="hidden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Data" localSheetId="14">#REF!</definedName>
    <definedName name="Data" localSheetId="4">#REF!</definedName>
    <definedName name="Data" localSheetId="10">'表７'!#REF!</definedName>
    <definedName name="Data">#REF!</definedName>
    <definedName name="DataEnd" localSheetId="14">#REF!</definedName>
    <definedName name="DataEnd" localSheetId="4">#REF!</definedName>
    <definedName name="DataEnd" localSheetId="10">'表７'!#REF!</definedName>
    <definedName name="DataEnd">#REF!</definedName>
    <definedName name="Hyousoku" localSheetId="14">#REF!</definedName>
    <definedName name="Hyousoku" localSheetId="4">#REF!</definedName>
    <definedName name="Hyousoku" localSheetId="10">'表７'!$A$3:$A$3</definedName>
    <definedName name="Hyousoku">#REF!</definedName>
    <definedName name="HyousokuArea" localSheetId="14">#REF!</definedName>
    <definedName name="HyousokuArea" localSheetId="4">#REF!</definedName>
    <definedName name="HyousokuArea" localSheetId="10">'表７'!$C$7:$C$71</definedName>
    <definedName name="HyousokuArea">#REF!</definedName>
    <definedName name="HyousokuEnd" localSheetId="14">#REF!</definedName>
    <definedName name="HyousokuEnd" localSheetId="4">#REF!</definedName>
    <definedName name="HyousokuEnd" localSheetId="10">'表７'!$C$71</definedName>
    <definedName name="HyousokuEnd">#REF!</definedName>
    <definedName name="Hyoutou" localSheetId="14">#REF!</definedName>
    <definedName name="Hyoutou" localSheetId="4">#REF!</definedName>
    <definedName name="Hyoutou" localSheetId="10">'表７'!#REF!</definedName>
    <definedName name="Hyoutou">#REF!</definedName>
    <definedName name="_xlnm.Print_Area" localSheetId="0">'データシート目次'!$A$1:$D$20</definedName>
    <definedName name="_xlnm.Print_Area" localSheetId="13">'表１０'!$A$1:$O$59</definedName>
    <definedName name="_xlnm.Print_Area" localSheetId="4">'表1-3'!$A$1:$I$47</definedName>
    <definedName name="_xlnm.Print_Area" localSheetId="5">'表2'!$A$1:$I$32</definedName>
    <definedName name="_xlnm.Print_Area" localSheetId="6">'表3'!$A$1:$P$38</definedName>
    <definedName name="_xlnm.Print_Area" localSheetId="7">'表4'!$A$1:$M$50</definedName>
    <definedName name="_xlnm.Print_Area" localSheetId="8">'表5'!$A$1:$I$45</definedName>
    <definedName name="_xlnm.Print_Area" localSheetId="10">'表７'!$A$1:$M$166</definedName>
    <definedName name="_xlnm.Print_Area" localSheetId="11">'表８'!$A$1:$AG$166</definedName>
    <definedName name="_xlnm.Print_Area" localSheetId="12">'表９'!$A$1:$AB$165</definedName>
    <definedName name="_xlnm.Print_Titles" localSheetId="11">'表８'!$A:$C</definedName>
    <definedName name="_xlnm.Print_Titles" localSheetId="12">'表９'!$A:$C</definedName>
    <definedName name="Rangai0" localSheetId="14">#REF!</definedName>
    <definedName name="Rangai0" localSheetId="4">#REF!</definedName>
    <definedName name="Rangai0" localSheetId="10">'表７'!#REF!</definedName>
    <definedName name="Rangai0">#REF!</definedName>
    <definedName name="RangaiEng">'[2]欄外'!#REF!</definedName>
    <definedName name="Title" localSheetId="14">#REF!</definedName>
    <definedName name="Title" localSheetId="4">#REF!</definedName>
    <definedName name="Title" localSheetId="10">'表７'!#REF!</definedName>
    <definedName name="Title">#REF!</definedName>
    <definedName name="TitleEnglish" localSheetId="14">#REF!</definedName>
    <definedName name="TitleEnglish" localSheetId="4">#REF!</definedName>
    <definedName name="TitleEnglish" localSheetId="10">'表７'!$C$4:$C$4</definedName>
    <definedName name="TitleEnglish">#REF!</definedName>
    <definedName name="バージョンアップ">'[4]使い方'!#REF!</definedName>
    <definedName name="移行手順">'[4]使い方'!#REF!</definedName>
    <definedName name="構成" localSheetId="14">'[6]使い方'!#REF!</definedName>
    <definedName name="構成" localSheetId="4">'[5]使い方'!#REF!</definedName>
    <definedName name="構成">'[3]使い方'!#REF!</definedName>
    <definedName name="要望">'[4]使い方'!#REF!</definedName>
  </definedNames>
  <calcPr fullCalcOnLoad="1"/>
</workbook>
</file>

<file path=xl/sharedStrings.xml><?xml version="1.0" encoding="utf-8"?>
<sst xmlns="http://schemas.openxmlformats.org/spreadsheetml/2006/main" count="1617" uniqueCount="498">
  <si>
    <t>労働力率</t>
  </si>
  <si>
    <t>家族従業者</t>
  </si>
  <si>
    <t>産業大分類</t>
  </si>
  <si>
    <t>Ｐ</t>
  </si>
  <si>
    <t>労働力人口</t>
  </si>
  <si>
    <t>男性</t>
  </si>
  <si>
    <t>女性</t>
  </si>
  <si>
    <t>平成２２年</t>
  </si>
  <si>
    <t>平成１７年</t>
  </si>
  <si>
    <t>総数</t>
  </si>
  <si>
    <t>（人）</t>
  </si>
  <si>
    <t xml:space="preserve">農業，林業 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</si>
  <si>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</si>
  <si>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</si>
  <si>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</si>
  <si>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</si>
  <si>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</si>
  <si>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</si>
  <si>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</si>
  <si>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</si>
  <si>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</si>
  <si>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</si>
  <si>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</si>
  <si>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</si>
  <si>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</si>
  <si>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</si>
  <si>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</si>
  <si>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Ｑ</t>
  </si>
  <si>
    <t>複合サービス事業</t>
  </si>
  <si>
    <t>Ｒ</t>
  </si>
  <si>
    <t>サービス業（他に分類されないもの）</t>
  </si>
  <si>
    <t>公務（他に分類されるものを除く）</t>
  </si>
  <si>
    <t>Ｔ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</si>
  <si>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</si>
  <si>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</si>
  <si>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</si>
  <si>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</si>
  <si>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</si>
  <si>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</si>
  <si>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</si>
  <si>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</si>
  <si>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</si>
  <si>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</si>
  <si>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</si>
  <si>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</si>
  <si>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</si>
  <si>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</si>
  <si>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</si>
  <si>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Ｓ</t>
  </si>
  <si>
    <t>増減率（％）</t>
  </si>
  <si>
    <t>構成比（％）</t>
  </si>
  <si>
    <t>昭和６０年</t>
  </si>
  <si>
    <t>平成２年</t>
  </si>
  <si>
    <t>平成７年</t>
  </si>
  <si>
    <t>平成１２年</t>
  </si>
  <si>
    <t>年次</t>
  </si>
  <si>
    <t>構成比（％）</t>
  </si>
  <si>
    <t>構成比</t>
  </si>
  <si>
    <t>15～19歳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</si>
  <si>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</si>
  <si>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</si>
  <si>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</si>
  <si>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</si>
  <si>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</si>
  <si>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</si>
  <si>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</si>
  <si>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</si>
  <si>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</si>
  <si>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</si>
  <si>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</si>
  <si>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</si>
  <si>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</si>
  <si>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歳以上</t>
    </r>
  </si>
  <si>
    <t>年齢</t>
  </si>
  <si>
    <t>(人)</t>
  </si>
  <si>
    <t>(人)</t>
  </si>
  <si>
    <t>自営業主</t>
  </si>
  <si>
    <t>役員</t>
  </si>
  <si>
    <t>雇用者</t>
  </si>
  <si>
    <t>増減数（人）</t>
  </si>
  <si>
    <t>就業者</t>
  </si>
  <si>
    <t>完全失業者</t>
  </si>
  <si>
    <t>【男性】</t>
  </si>
  <si>
    <t>【女性】</t>
  </si>
  <si>
    <t>（％）</t>
  </si>
  <si>
    <t>―</t>
  </si>
  <si>
    <t>　20～24歳</t>
  </si>
  <si>
    <t>　25～29歳</t>
  </si>
  <si>
    <t>　30～34歳</t>
  </si>
  <si>
    <t>　35～39歳</t>
  </si>
  <si>
    <t>　40～44歳</t>
  </si>
  <si>
    <t>　45～49歳</t>
  </si>
  <si>
    <t>　50～54歳</t>
  </si>
  <si>
    <t>　55～59歳</t>
  </si>
  <si>
    <t>　60～64歳</t>
  </si>
  <si>
    <t>　65～69歳</t>
  </si>
  <si>
    <t>　70～74歳</t>
  </si>
  <si>
    <t>　75～79歳</t>
  </si>
  <si>
    <t>　80～84歳</t>
  </si>
  <si>
    <t>　85歳以上</t>
  </si>
  <si>
    <r>
      <t>雇用者
(</t>
    </r>
    <r>
      <rPr>
        <sz val="8"/>
        <rFont val="ＭＳ Ｐゴシック"/>
        <family val="3"/>
      </rPr>
      <t>「役員」を除く)</t>
    </r>
  </si>
  <si>
    <t>内　　訳</t>
  </si>
  <si>
    <t>1) 従業上の地位｢不詳｣を含む。</t>
  </si>
  <si>
    <t>15歳以上
就業者 1)</t>
  </si>
  <si>
    <t>総    数　</t>
  </si>
  <si>
    <t>第１次産業</t>
  </si>
  <si>
    <t>第２次産業</t>
  </si>
  <si>
    <t>分類不能の産業</t>
  </si>
  <si>
    <t>総　　数</t>
  </si>
  <si>
    <t>第　３　次　産　業</t>
  </si>
  <si>
    <t>分類不能の産業</t>
  </si>
  <si>
    <t>外国人</t>
  </si>
  <si>
    <t>平成17年</t>
  </si>
  <si>
    <t>平成22年</t>
  </si>
  <si>
    <t>平成17年～22年の増減</t>
  </si>
  <si>
    <t>妻が就業者</t>
  </si>
  <si>
    <t>妻が非就業者</t>
  </si>
  <si>
    <t>夫が就業者</t>
  </si>
  <si>
    <t>夫が非就業者</t>
  </si>
  <si>
    <t>夫婦のいる一般世帯</t>
  </si>
  <si>
    <t>(世帯)</t>
  </si>
  <si>
    <t>夫婦のいる核家族世帯</t>
  </si>
  <si>
    <t>夫婦のいるその他の親族世帯
（同居の親あり）</t>
  </si>
  <si>
    <t>夫婦のいるその他の親族世帯
（同居の親なし）</t>
  </si>
  <si>
    <t>年次・世帯の家族類型</t>
  </si>
  <si>
    <t>平
成
12
年</t>
  </si>
  <si>
    <t>平
成
17
年</t>
  </si>
  <si>
    <t>平
成
22
年</t>
  </si>
  <si>
    <t>非労働力
人口</t>
  </si>
  <si>
    <t>（表１－２）　男女別、5歳階級別労働力人口及び労働力率の推移</t>
  </si>
  <si>
    <t>（表５）　家族類型別、夫婦の就業・非就業別夫婦のいる一般世帯数の推移</t>
  </si>
  <si>
    <t>（表６－１）　15歳以上外国人人口、労働力人口及び非労働力人口の推移</t>
  </si>
  <si>
    <t>15歳以上就業者数</t>
  </si>
  <si>
    <t>正規の職員・従業員</t>
  </si>
  <si>
    <t>労働者派遣事業所の派遣職員</t>
  </si>
  <si>
    <t>パート・アルバイト・その他</t>
  </si>
  <si>
    <t>男</t>
  </si>
  <si>
    <t>女</t>
  </si>
  <si>
    <t>　15～19歳</t>
  </si>
  <si>
    <r>
      <t>年 齢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分</t>
    </r>
  </si>
  <si>
    <t>第３次産業</t>
  </si>
  <si>
    <t>年齢（5歳階級）</t>
  </si>
  <si>
    <t>不詳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</si>
  <si>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</si>
  <si>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</si>
  <si>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</si>
  <si>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</si>
  <si>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</si>
  <si>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</si>
  <si>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</si>
  <si>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</si>
  <si>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</si>
  <si>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</si>
  <si>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</si>
  <si>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</si>
  <si>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</si>
  <si>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</si>
  <si>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</si>
  <si>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</si>
  <si>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</si>
  <si>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</si>
  <si>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</si>
  <si>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</si>
  <si>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</si>
  <si>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</si>
  <si>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</si>
  <si>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</si>
  <si>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</si>
  <si>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</si>
  <si>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</si>
  <si>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</si>
  <si>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</si>
  <si>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</si>
  <si>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</si>
  <si>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</si>
  <si>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</si>
  <si>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</si>
  <si>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</si>
  <si>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</si>
  <si>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</si>
  <si>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</si>
  <si>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</si>
  <si>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県計</t>
  </si>
  <si>
    <t>1) 労働力状態｢不詳｣を含む。</t>
  </si>
  <si>
    <t>15歳以上
人口  1）</t>
  </si>
  <si>
    <t>15歳以上
人口 1）</t>
  </si>
  <si>
    <t>（％）</t>
  </si>
  <si>
    <t>総数</t>
  </si>
  <si>
    <t>15歳以上就業者数</t>
  </si>
  <si>
    <t>15歳以上
外国人人口
1)</t>
  </si>
  <si>
    <t>(人)</t>
  </si>
  <si>
    <t>1) 労働力状態「不詳」を含む。</t>
  </si>
  <si>
    <t>総数 1)</t>
  </si>
  <si>
    <t>1) 労働力状態「不詳」を含む。</t>
  </si>
  <si>
    <t>夫就業＋
夫未就業</t>
  </si>
  <si>
    <t>【男性】</t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</si>
  <si>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歳以上</t>
    </r>
  </si>
  <si>
    <t>15～64歳</t>
  </si>
  <si>
    <t>（再掲）</t>
  </si>
  <si>
    <t>(％)</t>
  </si>
  <si>
    <t>(％)</t>
  </si>
  <si>
    <t>【総数】</t>
  </si>
  <si>
    <t>Ｂ</t>
  </si>
  <si>
    <t>Ｄ</t>
  </si>
  <si>
    <t>Ｅ</t>
  </si>
  <si>
    <t>Ｇ</t>
  </si>
  <si>
    <t>Ｈ</t>
  </si>
  <si>
    <t>Ｉ</t>
  </si>
  <si>
    <t>Ｊ</t>
  </si>
  <si>
    <t>Ｋ</t>
  </si>
  <si>
    <t>不動産業，
物品賃貸業</t>
  </si>
  <si>
    <t>Ｌ</t>
  </si>
  <si>
    <t>Ｍ</t>
  </si>
  <si>
    <t>宿泊業，
飲食サービス業</t>
  </si>
  <si>
    <t>Ｎ</t>
  </si>
  <si>
    <t>Ｏ</t>
  </si>
  <si>
    <t>Ｐ</t>
  </si>
  <si>
    <t>Ｑ</t>
  </si>
  <si>
    <t>Ｒ</t>
  </si>
  <si>
    <t>Ｓ</t>
  </si>
  <si>
    <t>Ａ</t>
  </si>
  <si>
    <t>Ｃ</t>
  </si>
  <si>
    <t>鉱業，採石業，
砂利採取業</t>
  </si>
  <si>
    <t>Ｆ</t>
  </si>
  <si>
    <t>電気・ガス・
熱供給・水道業</t>
  </si>
  <si>
    <t>学術研究，専門・技術サービス業</t>
  </si>
  <si>
    <t>生活関連サービス
業，娯楽業</t>
  </si>
  <si>
    <r>
      <t xml:space="preserve">サービス業
</t>
    </r>
    <r>
      <rPr>
        <sz val="8"/>
        <rFont val="ＭＳ Ｐゴシック"/>
        <family val="3"/>
      </rPr>
      <t>（他に分類されないもの）</t>
    </r>
  </si>
  <si>
    <r>
      <t xml:space="preserve">公務
</t>
    </r>
    <r>
      <rPr>
        <sz val="8"/>
        <rFont val="ＭＳ Ｐゴシック"/>
        <family val="3"/>
      </rPr>
      <t>（他に分類されるものを除く）</t>
    </r>
  </si>
  <si>
    <t>Ｔ</t>
  </si>
  <si>
    <r>
      <t>構成比</t>
    </r>
    <r>
      <rPr>
        <sz val="6"/>
        <rFont val="ＭＳ Ｐゴシック"/>
        <family val="3"/>
      </rPr>
      <t>（％）</t>
    </r>
  </si>
  <si>
    <r>
      <t>　　　（上段）増減数（人）
　　</t>
    </r>
    <r>
      <rPr>
        <b/>
        <sz val="8"/>
        <rFont val="ＭＳ Ｐゴシック"/>
        <family val="3"/>
      </rPr>
      <t>　（下段）構成比の増減ポイント</t>
    </r>
  </si>
  <si>
    <t>就業率</t>
  </si>
  <si>
    <r>
      <t>×1</t>
    </r>
    <r>
      <rPr>
        <sz val="11"/>
        <rFont val="ＭＳ Ｐゴシック"/>
        <family val="3"/>
      </rPr>
      <t>00</t>
    </r>
  </si>
  <si>
    <t>労働力人口＋非労働力人口</t>
  </si>
  <si>
    <t>※ 労働力率（％）＝</t>
  </si>
  <si>
    <r>
      <t>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就 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率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（％）＝</t>
    </r>
  </si>
  <si>
    <t>　韓国，朝鮮</t>
  </si>
  <si>
    <t>　中国</t>
  </si>
  <si>
    <t>　ブラジル</t>
  </si>
  <si>
    <t>　アメリカ</t>
  </si>
  <si>
    <t>　フィリピン</t>
  </si>
  <si>
    <t>　インドネシア</t>
  </si>
  <si>
    <t>　ペルー</t>
  </si>
  <si>
    <t>　ベトナム</t>
  </si>
  <si>
    <t>　タイ</t>
  </si>
  <si>
    <t>　イギリス</t>
  </si>
  <si>
    <t>　その他 1)</t>
  </si>
  <si>
    <t>図５</t>
  </si>
  <si>
    <t>（注）</t>
  </si>
  <si>
    <t>平成17年は平成22年と比較するために日本標準産業分類（平成19年11月改定（第12回改定））に基づく組替集計を使用しているため
総数と各産業の合計とは一致しない。</t>
  </si>
  <si>
    <t xml:space="preserve"> （参考）
　　奈良県</t>
  </si>
  <si>
    <t>（表１－１）　15歳以上人口、労働力人口、非労働力人口、労働力率及び就業率の推移</t>
  </si>
  <si>
    <t>（表２）　従業上の地位別、就業者数の推移</t>
  </si>
  <si>
    <t>（表３）　5歳階級別、従業上の地位別就業者数 （平成22年）</t>
  </si>
  <si>
    <t>（表４）　産業大分類別の就業者数 （平成17年，22年）</t>
  </si>
  <si>
    <t>（表６－２）　産業大分類別の外国人就業者数 （平成22年）</t>
  </si>
  <si>
    <t>（表１－３）</t>
  </si>
  <si>
    <t>（平成22年）</t>
  </si>
  <si>
    <t>市町村別、15歳以上人口、労働力人口、非労働力人口、労働力率及び就業率</t>
  </si>
  <si>
    <t>15～64歳 1)</t>
  </si>
  <si>
    <t>愛知県</t>
  </si>
  <si>
    <t>東京都</t>
  </si>
  <si>
    <t>埼玉県</t>
  </si>
  <si>
    <t>神奈川県</t>
  </si>
  <si>
    <t>栃木県</t>
  </si>
  <si>
    <t>山口県</t>
  </si>
  <si>
    <t>愛媛県</t>
  </si>
  <si>
    <t>長崎県</t>
  </si>
  <si>
    <t>徳島県</t>
  </si>
  <si>
    <t>高知県</t>
  </si>
  <si>
    <t>石川県</t>
  </si>
  <si>
    <t>福井県</t>
  </si>
  <si>
    <t>鳥取県</t>
  </si>
  <si>
    <t>秋田県</t>
  </si>
  <si>
    <t>兵庫県</t>
  </si>
  <si>
    <t>和歌山県</t>
  </si>
  <si>
    <t>奈良県</t>
  </si>
  <si>
    <t>北海道</t>
  </si>
  <si>
    <t>雇人のある
業主</t>
  </si>
  <si>
    <r>
      <t>雇人のない業主</t>
    </r>
    <r>
      <rPr>
        <sz val="8"/>
        <rFont val="ＭＳ Ｐゴシック"/>
        <family val="3"/>
      </rPr>
      <t>（家庭内職者含む）</t>
    </r>
  </si>
  <si>
    <t>女</t>
  </si>
  <si>
    <t>（表７）</t>
  </si>
  <si>
    <t>■都道府県別、15歳以上人口、労働力人口、非労働力人口、労働力率及び就業率</t>
  </si>
  <si>
    <t>平成２２年調査</t>
  </si>
  <si>
    <r>
      <t>１５歳以上
人口
※</t>
    </r>
    <r>
      <rPr>
        <sz val="8"/>
        <color indexed="8"/>
        <rFont val="ＭＳ Ｐゴシック"/>
        <family val="3"/>
      </rPr>
      <t>労働力状態
「不詳」含む</t>
    </r>
  </si>
  <si>
    <t>労働力人口</t>
  </si>
  <si>
    <t>非労働力
人口</t>
  </si>
  <si>
    <t xml:space="preserve"> 労働力
状態
「不詳」</t>
  </si>
  <si>
    <r>
      <t xml:space="preserve">１５歳
以上
人口
</t>
    </r>
    <r>
      <rPr>
        <sz val="8"/>
        <color indexed="8"/>
        <rFont val="ＭＳ Ｐゴシック"/>
        <family val="3"/>
      </rPr>
      <t xml:space="preserve">労働力状態
「不詳」除く
</t>
    </r>
    <r>
      <rPr>
        <sz val="10"/>
        <color indexed="8"/>
        <rFont val="ＭＳ Ｐゴシック"/>
        <family val="3"/>
      </rPr>
      <t>d</t>
    </r>
  </si>
  <si>
    <t>総数
a</t>
  </si>
  <si>
    <t>就業者
b</t>
  </si>
  <si>
    <t>完  全
失業者
c</t>
  </si>
  <si>
    <t>労働力
率
a/d</t>
  </si>
  <si>
    <t>就業率
b/d</t>
  </si>
  <si>
    <t>完全
失業率
c/a</t>
  </si>
  <si>
    <t xml:space="preserve">総数    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</si>
  <si>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</si>
  <si>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</si>
  <si>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</si>
  <si>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</si>
  <si>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</si>
  <si>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</si>
  <si>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</si>
  <si>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</si>
  <si>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</si>
  <si>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</si>
  <si>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</si>
  <si>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</si>
  <si>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</si>
  <si>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</si>
  <si>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</si>
  <si>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</si>
  <si>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</si>
  <si>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</si>
  <si>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</si>
  <si>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</si>
  <si>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</si>
  <si>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</si>
  <si>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</si>
  <si>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</si>
  <si>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</si>
  <si>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</si>
  <si>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</si>
  <si>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</si>
  <si>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</si>
  <si>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</si>
  <si>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</si>
  <si>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</si>
  <si>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</si>
  <si>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</si>
  <si>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</si>
  <si>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</si>
  <si>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</si>
  <si>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</si>
  <si>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</si>
  <si>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</si>
  <si>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</si>
  <si>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</si>
  <si>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</si>
  <si>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</si>
  <si>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</si>
  <si>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</si>
  <si>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</si>
  <si>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雇用者</t>
  </si>
  <si>
    <t>(雇用者)非正規【再掲】</t>
  </si>
  <si>
    <t>全国</t>
  </si>
  <si>
    <t>青森県</t>
  </si>
  <si>
    <t>岩手県</t>
  </si>
  <si>
    <t>宮城県</t>
  </si>
  <si>
    <t>山形県</t>
  </si>
  <si>
    <t>福島県</t>
  </si>
  <si>
    <t>茨城県</t>
  </si>
  <si>
    <t>群馬県</t>
  </si>
  <si>
    <t>千葉県</t>
  </si>
  <si>
    <t>新潟県</t>
  </si>
  <si>
    <t>富山県</t>
  </si>
  <si>
    <t>山梨県</t>
  </si>
  <si>
    <t>長野県</t>
  </si>
  <si>
    <t>岐阜県</t>
  </si>
  <si>
    <t>静岡県</t>
  </si>
  <si>
    <t>三重県</t>
  </si>
  <si>
    <t>滋賀県</t>
  </si>
  <si>
    <t>京都府</t>
  </si>
  <si>
    <t>大阪府</t>
  </si>
  <si>
    <t>島根県</t>
  </si>
  <si>
    <t>岡山県</t>
  </si>
  <si>
    <t>広島県</t>
  </si>
  <si>
    <t>香川県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</si>
  <si>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</si>
  <si>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</si>
  <si>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</si>
  <si>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</si>
  <si>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</si>
  <si>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</si>
  <si>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</si>
  <si>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また、雇用者の内訳（「正規の職員・従業員」「労働者派遣事業所の派遣社員」「パート・アルバイト・その他」）別割合ついては、雇用者数を分母として計算している。</t>
  </si>
  <si>
    <t>【再掲】家族従業者</t>
  </si>
  <si>
    <t>＊H22国勢調査　「第3表　従業上の地位(8区分)，就業の状態(4区分)，配偶関係(3区分)，年齢(5歳階級)，男女別15歳以上就業者数」より</t>
  </si>
  <si>
    <t>（表９）</t>
  </si>
  <si>
    <t>■都道府県別、男女別、主な産業別就業者数及び就業者割合</t>
  </si>
  <si>
    <t>（注）産業三部門別就業者の割合については、分母から「分類不能の産業」を除いて計算している。</t>
  </si>
  <si>
    <t>就業者総数</t>
  </si>
  <si>
    <t>　Ｄ 建設業</t>
  </si>
  <si>
    <t>　Ｅ 製造業</t>
  </si>
  <si>
    <t>　Ｐ 医療，福祉</t>
  </si>
  <si>
    <t>北海道</t>
  </si>
  <si>
    <t xml:space="preserve">*平成22年国勢調査「第5-2表　産業(大分類)，男女別15歳以上就業者数」より </t>
  </si>
  <si>
    <t>Ａ 農業，林業</t>
  </si>
  <si>
    <t>（再掲）第2次産業</t>
  </si>
  <si>
    <t>（再掲）第3次産業</t>
  </si>
  <si>
    <t>（％）</t>
  </si>
  <si>
    <t>（表１０）</t>
  </si>
  <si>
    <t>■都道府県別、夫婦の就業状態別夫婦のいる一般世帯数及び世帯割合</t>
  </si>
  <si>
    <t xml:space="preserve">＊H22国勢調査　「第20表　夫の年齢(5歳階級)，子供の有無・数・年齢(121区分)，夫婦の就業・非就業(4区分)別夫婦のいる一般世帯数及び一般世帯人員(雇用者－特掲)」より </t>
  </si>
  <si>
    <t>構成比分母3）</t>
  </si>
  <si>
    <t>夫が就業者</t>
  </si>
  <si>
    <t>夫が非就業者</t>
  </si>
  <si>
    <t>妻が就業者</t>
  </si>
  <si>
    <t>妻が非就業者</t>
  </si>
  <si>
    <t>(世帯）</t>
  </si>
  <si>
    <t>総数　 1)</t>
  </si>
  <si>
    <t>総数　 2)</t>
  </si>
  <si>
    <t>総数　 2)</t>
  </si>
  <si>
    <r>
      <t>A　　　　</t>
    </r>
    <r>
      <rPr>
        <sz val="9"/>
        <rFont val="ＭＳ Ｐゴシック"/>
        <family val="3"/>
      </rPr>
      <t>(世帯）</t>
    </r>
  </si>
  <si>
    <t>B　　　　(世帯）</t>
  </si>
  <si>
    <t>C（B/A）</t>
  </si>
  <si>
    <t>D　 　　(世帯）</t>
  </si>
  <si>
    <t>E（D/A）</t>
  </si>
  <si>
    <t>F　 　　(世帯）</t>
  </si>
  <si>
    <t>G（F/A）</t>
  </si>
  <si>
    <t>H　 　　(世帯）</t>
  </si>
  <si>
    <t>I（H/A）</t>
  </si>
  <si>
    <t>＊平成２２年　従業上の地位「不詳」＝11,247人</t>
  </si>
  <si>
    <t>＊平成２２年　労働力状態「不詳」世帯数は下記のとおり。</t>
  </si>
  <si>
    <t>夫婦のいる一般世帯計　　　　　　　15,197世帯</t>
  </si>
  <si>
    <t>（内訳）</t>
  </si>
  <si>
    <t>　　夫婦のいるその他の親族世帯（同居の親あり）　　　　1,065世帯　</t>
  </si>
  <si>
    <t>　　夫婦のいるその他の親族世帯（同居の親あり）　　　　　364世帯　</t>
  </si>
  <si>
    <t>　　夫婦のいる核家族世帯　 　　　　　　　　　　　　　　　　13,768世帯　</t>
  </si>
  <si>
    <t>　</t>
  </si>
  <si>
    <t>男</t>
  </si>
  <si>
    <t>（表８）</t>
  </si>
  <si>
    <t>※総数には従業上の地位「不詳」を含む。</t>
  </si>
  <si>
    <t>15歳以上
就業者総数　※
(人)</t>
  </si>
  <si>
    <t>15歳以上
就業者数
（不詳除く）（人）</t>
  </si>
  <si>
    <t>雇人のある業主</t>
  </si>
  <si>
    <t>雇人のない業主</t>
  </si>
  <si>
    <t>家族従業者</t>
  </si>
  <si>
    <t>家庭内職者</t>
  </si>
  <si>
    <t>【再掲】雇用者</t>
  </si>
  <si>
    <t>【再掲】自営業主</t>
  </si>
  <si>
    <t>（役員を含む）</t>
  </si>
  <si>
    <t>（家庭内職者を
含む）　　（人）</t>
  </si>
  <si>
    <t>(%)</t>
  </si>
  <si>
    <t>役員</t>
  </si>
  <si>
    <t>(%)</t>
  </si>
  <si>
    <r>
      <t>その他　</t>
    </r>
    <r>
      <rPr>
        <sz val="9"/>
        <rFont val="ＭＳ Ｐゴシック"/>
        <family val="3"/>
      </rPr>
      <t>（人）</t>
    </r>
  </si>
  <si>
    <t>雇人のある業主</t>
  </si>
  <si>
    <t>雇人のない業主</t>
  </si>
  <si>
    <t>家族従業者</t>
  </si>
  <si>
    <t>家庭内職者</t>
  </si>
  <si>
    <t>(%)</t>
  </si>
  <si>
    <t xml:space="preserve">■都道府県別、男女別、従業上の地位別就業者数及び就業者割合 </t>
  </si>
  <si>
    <t>20</t>
  </si>
  <si>
    <t>21</t>
  </si>
  <si>
    <t>19</t>
  </si>
  <si>
    <t>1) 夫の労働力状態「不詳」を含む。</t>
  </si>
  <si>
    <t>2) 妻の労働力状態「不詳」を含む。</t>
  </si>
  <si>
    <t>(注)割合は、分母から「従業上の地位」不詳を除いて計算している。なお、『従業上の地位「不詳」の割合は就業者総数を分母として計算している。</t>
  </si>
  <si>
    <r>
      <t>（雇用者）</t>
    </r>
    <r>
      <rPr>
        <sz val="6"/>
        <rFont val="ＭＳ Ｐゴシック"/>
        <family val="3"/>
      </rPr>
      <t>労働者派遣事業所の</t>
    </r>
  </si>
  <si>
    <r>
      <t>（雇用者）</t>
    </r>
    <r>
      <rPr>
        <sz val="6"/>
        <rFont val="ＭＳ Ｐゴシック"/>
        <family val="3"/>
      </rPr>
      <t>パート・アルバイト・</t>
    </r>
  </si>
  <si>
    <r>
      <t>（雇用者）</t>
    </r>
    <r>
      <rPr>
        <sz val="6"/>
        <rFont val="ＭＳ Ｐゴシック"/>
        <family val="3"/>
      </rPr>
      <t>正規の職員・従業員</t>
    </r>
  </si>
  <si>
    <r>
      <t>派遣社員</t>
    </r>
    <r>
      <rPr>
        <sz val="8"/>
        <rFont val="ＭＳ Ｐゴシック"/>
        <family val="3"/>
      </rPr>
      <t>　</t>
    </r>
    <r>
      <rPr>
        <sz val="9"/>
        <rFont val="ＭＳ Ｐゴシック"/>
        <family val="3"/>
      </rPr>
      <t>(人)</t>
    </r>
  </si>
  <si>
    <t>　Ｈ 運輸業，
     郵便業</t>
  </si>
  <si>
    <t>　Ｉ 卸売業，
   小売業</t>
  </si>
  <si>
    <t>　Ｔ 分類不能の
     産業</t>
  </si>
  <si>
    <t>　Ｍ 宿泊業，
  飲食サービ
  ス業</t>
  </si>
  <si>
    <r>
      <t xml:space="preserve">Ｒ サービス業
</t>
    </r>
    <r>
      <rPr>
        <sz val="6"/>
        <rFont val="ＭＳ Ｐゴシック"/>
        <family val="3"/>
      </rPr>
      <t>（他に分類されない
もの）</t>
    </r>
  </si>
  <si>
    <t>（再掲）第1次産業</t>
  </si>
  <si>
    <t>3) 夫婦のいる一般世帯のうち、労働力状態「不詳」を除く。</t>
  </si>
  <si>
    <t xml:space="preserve"> 全国</t>
  </si>
  <si>
    <t>（注）割合は、夫婦のいる一般世帯総数から労働力状態「不詳」の世帯数を除いて計算している。</t>
  </si>
  <si>
    <t>不詳除く</t>
  </si>
  <si>
    <t>表１－１（１）</t>
  </si>
  <si>
    <t>表１－１（２）</t>
  </si>
  <si>
    <t>表１－２</t>
  </si>
  <si>
    <t>表１－３</t>
  </si>
  <si>
    <t>表２</t>
  </si>
  <si>
    <t>表３</t>
  </si>
  <si>
    <t>表４</t>
  </si>
  <si>
    <t>表５</t>
  </si>
  <si>
    <t>表７</t>
  </si>
  <si>
    <t>表８</t>
  </si>
  <si>
    <t>表９</t>
  </si>
  <si>
    <t>表１０</t>
  </si>
  <si>
    <t>男女別、15歳以上人口、労働力人口、非労働力人口、労働力率及び就業率の推移</t>
  </si>
  <si>
    <t>表６－１</t>
  </si>
  <si>
    <t>表６－２</t>
  </si>
  <si>
    <t xml:space="preserve">都道府県別、男女別、従業上の地位別就業者数及び就業者割合 </t>
  </si>
  <si>
    <t>都道府県別、男女別、主な産業別就業者数及び就業者割合</t>
  </si>
  <si>
    <t>15歳以上人口、労働力人口、非労働力人口、労働力率及び就業率の推移</t>
  </si>
  <si>
    <t>男女別、5歳階級別労働力人口及び労働力率の推移</t>
  </si>
  <si>
    <t>市町村別、15歳以上人口、労働力人口、非労働力人口、労働力率及び就業率</t>
  </si>
  <si>
    <t>従業上の地位別、就業者数の推移</t>
  </si>
  <si>
    <t>5歳階級別、従業上の地位別就業者数</t>
  </si>
  <si>
    <t>産業大分類別の就業者数 （平成17年，22年）</t>
  </si>
  <si>
    <t>家族類型別、夫婦の就業・非就業別夫婦のいる一般世帯数の推移</t>
  </si>
  <si>
    <t>15歳以上外国人人口、労働力人口及び非労働力人口の推移</t>
  </si>
  <si>
    <t>産業大分類別の外国人就業者数 （平成22年）</t>
  </si>
  <si>
    <t>都道府県別、15歳以上人口、労働力人口、非労働力人口、労働力率及び就業率</t>
  </si>
  <si>
    <t>都道府県別、夫婦の就業状態別夫婦のいる一般世帯数及び世帯割合</t>
  </si>
  <si>
    <t>【データシート目次】</t>
  </si>
  <si>
    <t>S60年～H22年</t>
  </si>
  <si>
    <t>H2年～H22年</t>
  </si>
  <si>
    <t>H22年</t>
  </si>
  <si>
    <t>H17年、H22年</t>
  </si>
  <si>
    <t>H12年～H22年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</si>
</sst>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△&quot;#,##0.0"/>
    <numFmt numFmtId="178" formatCode="0.0_);[Red]\(0.0\)"/>
    <numFmt numFmtId="179" formatCode="#,##0.0;[Red]\-#,##0.0"/>
    <numFmt numFmtId="180" formatCode="#,##0.0"/>
    <numFmt numFmtId="181" formatCode="#,##0;&quot;△&quot;#,##0"/>
    <numFmt numFmtId="182" formatCode="###,###,##0.0;&quot;-&quot;##,###,##0.0"/>
    <numFmt numFmtId="183" formatCode="#,##0_);[Red]\(#,##0\)"/>
    <numFmt numFmtId="184" formatCode="0_);[Red]\(0\)"/>
    <numFmt numFmtId="185" formatCode="#,##0;&quot;△ &quot;#,##0"/>
    <numFmt numFmtId="186" formatCode="#,##0.0;&quot;△ &quot;#,##0.0"/>
    <numFmt numFmtId="187" formatCode="0.0;&quot;△ &quot;0.0"/>
    <numFmt numFmtId="188" formatCode="\ ###,###,##0.0;&quot;-&quot;###,###,##0.0"/>
    <numFmt numFmtId="189" formatCode="#,##0.0_);[Red]\(#,##0.0\)"/>
    <numFmt numFmtId="190" formatCode="#,##0.00_);[Red]\(#,##0.00\)"/>
    <numFmt numFmtId="191" formatCode="#,##0.000_);[Red]\(#,##0.000\)"/>
    <numFmt numFmtId="192" formatCode="0.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 "/>
    <numFmt numFmtId="203" formatCode="\ ###,###,##0;&quot;-&quot;###,###,##0"/>
    <numFmt numFmtId="204" formatCode="#,##0.0_ ;[Red]\-#,##0.0\ "/>
    <numFmt numFmtId="205" formatCode="###,###,###,##0;&quot;-&quot;##,###,###,##0"/>
    <numFmt numFmtId="206" formatCode="0.0%"/>
    <numFmt numFmtId="207" formatCode="#,##0.0;\-#,##0.0"/>
    <numFmt numFmtId="208" formatCode="#,##0.00_ ;[Red]\-#,##0.00\ "/>
    <numFmt numFmtId="209" formatCode="#,##0.00;&quot;△&quot;#,##0.00"/>
    <numFmt numFmtId="210" formatCode="#,##0.00;&quot;△ &quot;#,##0.00"/>
    <numFmt numFmtId="211" formatCode="0;&quot;△ &quot;0"/>
    <numFmt numFmtId="212" formatCode="&quot;&quot;0"/>
    <numFmt numFmtId="213" formatCode="&quot;(&quot;0&quot;&quot;"/>
    <numFmt numFmtId="214" formatCode="&quot;(&quot;0&quot;)&quot;"/>
    <numFmt numFmtId="215" formatCode="#,##0.0;[Red]&quot;△&quot;#,##0.0"/>
    <numFmt numFmtId="216" formatCode="&quot;\&quot;#,##0;\-&quot;\&quot;#,##0"/>
    <numFmt numFmtId="217" formatCode="&quot;\&quot;#,##0;[Red]\-&quot;\&quot;#,##0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##,###,##0;&quot;-&quot;#,###,##0"/>
    <numFmt numFmtId="221" formatCode="###,###,##0;&quot;-&quot;##,###,##0"/>
    <numFmt numFmtId="222" formatCode="#,###,##0;&quot; -&quot;###,##0"/>
    <numFmt numFmtId="223" formatCode="#,##0;[Red]&quot;△&quot;#,##0"/>
    <numFmt numFmtId="224" formatCode="&quot;（&quot;General&quot;）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u val="single"/>
      <sz val="9"/>
      <color indexed="12"/>
      <name val="ＭＳ 明朝"/>
      <family val="1"/>
    </font>
    <font>
      <sz val="10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明朝"/>
      <family val="1"/>
    </font>
    <font>
      <sz val="9"/>
      <name val="ＭＳ 明朝"/>
      <family val="1"/>
    </font>
    <font>
      <sz val="10"/>
      <name val="標準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Times New Roman"/>
      <family val="1"/>
    </font>
    <font>
      <sz val="9.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color indexed="8"/>
      <name val="ＭＳ Ｐゴシック"/>
      <family val="3"/>
    </font>
    <font>
      <sz val="8.5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5.75"/>
      <name val="ＭＳ Ｐゴシック"/>
      <family val="3"/>
    </font>
    <font>
      <sz val="16"/>
      <name val="ＭＳ Ｐゴシック"/>
      <family val="3"/>
    </font>
    <font>
      <sz val="9"/>
      <color indexed="8"/>
      <name val="ＭＳ ゴシック"/>
      <family val="3"/>
    </font>
    <font>
      <b/>
      <i/>
      <sz val="11"/>
      <name val="ＭＳ Ｐゴシック"/>
      <family val="3"/>
    </font>
    <font>
      <i/>
      <sz val="9"/>
      <color indexed="8"/>
      <name val="ＭＳ 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sz val="8"/>
      <color indexed="9"/>
      <name val="ＭＳ Ｐゴシック"/>
      <family val="3"/>
    </font>
    <font>
      <u val="single"/>
      <sz val="11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hair"/>
      <bottom style="hair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hair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1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7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8" fontId="0" fillId="0" borderId="14" xfId="49" applyFont="1" applyFill="1" applyBorder="1" applyAlignment="1">
      <alignment vertical="center"/>
    </xf>
    <xf numFmtId="38" fontId="0" fillId="0" borderId="15" xfId="0" applyNumberForma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40" fontId="28" fillId="0" borderId="0" xfId="49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15" xfId="49" applyFon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0" fillId="0" borderId="16" xfId="71" applyFont="1" applyFill="1" applyBorder="1" applyAlignment="1">
      <alignment horizontal="distributed" vertical="center"/>
      <protection/>
    </xf>
    <xf numFmtId="179" fontId="0" fillId="0" borderId="14" xfId="49" applyNumberFormat="1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0" fontId="0" fillId="0" borderId="14" xfId="71" applyFont="1" applyFill="1" applyBorder="1" applyAlignment="1">
      <alignment horizontal="distributed" vertical="center"/>
      <protection/>
    </xf>
    <xf numFmtId="181" fontId="0" fillId="0" borderId="14" xfId="0" applyNumberFormat="1" applyFill="1" applyBorder="1" applyAlignment="1">
      <alignment vertical="center"/>
    </xf>
    <xf numFmtId="0" fontId="0" fillId="0" borderId="0" xfId="71" applyFont="1" applyFill="1" applyBorder="1" applyAlignment="1">
      <alignment horizontal="distributed" vertical="center"/>
      <protection/>
    </xf>
    <xf numFmtId="38" fontId="0" fillId="0" borderId="0" xfId="49" applyFont="1" applyFill="1" applyBorder="1" applyAlignment="1">
      <alignment vertical="center"/>
    </xf>
    <xf numFmtId="179" fontId="0" fillId="0" borderId="0" xfId="49" applyNumberFormat="1" applyFon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0" borderId="19" xfId="71" applyFont="1" applyFill="1" applyBorder="1" applyAlignment="1">
      <alignment horizontal="distributed" vertical="center"/>
      <protection/>
    </xf>
    <xf numFmtId="0" fontId="0" fillId="0" borderId="16" xfId="0" applyFill="1" applyBorder="1" applyAlignment="1">
      <alignment horizontal="distributed" vertical="center"/>
    </xf>
    <xf numFmtId="0" fontId="0" fillId="0" borderId="17" xfId="71" applyFont="1" applyFill="1" applyBorder="1" applyAlignment="1">
      <alignment horizontal="distributed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0" fillId="0" borderId="18" xfId="71" applyFont="1" applyFill="1" applyBorder="1" applyAlignment="1">
      <alignment vertical="center"/>
      <protection/>
    </xf>
    <xf numFmtId="0" fontId="0" fillId="0" borderId="19" xfId="71" applyFont="1" applyFill="1" applyBorder="1" applyAlignment="1">
      <alignment vertical="center"/>
      <protection/>
    </xf>
    <xf numFmtId="0" fontId="0" fillId="0" borderId="14" xfId="7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 wrapText="1"/>
    </xf>
    <xf numFmtId="0" fontId="28" fillId="0" borderId="0" xfId="0" applyFont="1" applyAlignment="1">
      <alignment vertical="center"/>
    </xf>
    <xf numFmtId="38" fontId="0" fillId="0" borderId="15" xfId="49" applyNumberFormat="1" applyFon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1" xfId="71" applyFont="1" applyFill="1" applyBorder="1" applyAlignment="1">
      <alignment vertical="center"/>
      <protection/>
    </xf>
    <xf numFmtId="0" fontId="0" fillId="0" borderId="22" xfId="71" applyFont="1" applyFill="1" applyBorder="1" applyAlignment="1">
      <alignment vertical="center"/>
      <protection/>
    </xf>
    <xf numFmtId="0" fontId="0" fillId="0" borderId="23" xfId="71" applyFont="1" applyFill="1" applyBorder="1" applyAlignment="1">
      <alignment horizontal="distributed" vertical="center"/>
      <protection/>
    </xf>
    <xf numFmtId="179" fontId="0" fillId="0" borderId="19" xfId="49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185" fontId="0" fillId="0" borderId="17" xfId="49" applyNumberFormat="1" applyFont="1" applyFill="1" applyBorder="1" applyAlignment="1">
      <alignment vertical="center"/>
    </xf>
    <xf numFmtId="186" fontId="0" fillId="0" borderId="19" xfId="49" applyNumberFormat="1" applyFont="1" applyFill="1" applyBorder="1" applyAlignment="1">
      <alignment vertical="center"/>
    </xf>
    <xf numFmtId="187" fontId="0" fillId="0" borderId="19" xfId="49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185" fontId="0" fillId="0" borderId="15" xfId="0" applyNumberFormat="1" applyFont="1" applyFill="1" applyBorder="1" applyAlignment="1">
      <alignment vertical="center"/>
    </xf>
    <xf numFmtId="185" fontId="0" fillId="0" borderId="15" xfId="49" applyNumberFormat="1" applyFont="1" applyFill="1" applyBorder="1" applyAlignment="1">
      <alignment vertical="center"/>
    </xf>
    <xf numFmtId="185" fontId="0" fillId="0" borderId="15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179" fontId="0" fillId="0" borderId="22" xfId="49" applyNumberFormat="1" applyFont="1" applyFill="1" applyBorder="1" applyAlignment="1">
      <alignment vertical="center"/>
    </xf>
    <xf numFmtId="186" fontId="0" fillId="0" borderId="14" xfId="49" applyNumberFormat="1" applyFont="1" applyFill="1" applyBorder="1" applyAlignment="1">
      <alignment vertical="center"/>
    </xf>
    <xf numFmtId="185" fontId="0" fillId="0" borderId="15" xfId="49" applyNumberFormat="1" applyFont="1" applyFill="1" applyBorder="1" applyAlignment="1">
      <alignment vertical="center"/>
    </xf>
    <xf numFmtId="186" fontId="0" fillId="0" borderId="25" xfId="49" applyNumberFormat="1" applyFont="1" applyFill="1" applyBorder="1" applyAlignment="1">
      <alignment vertical="center"/>
    </xf>
    <xf numFmtId="186" fontId="0" fillId="0" borderId="22" xfId="49" applyNumberFormat="1" applyFont="1" applyFill="1" applyBorder="1" applyAlignment="1">
      <alignment vertical="center"/>
    </xf>
    <xf numFmtId="186" fontId="0" fillId="0" borderId="25" xfId="0" applyNumberFormat="1" applyFill="1" applyBorder="1" applyAlignment="1">
      <alignment vertical="center"/>
    </xf>
    <xf numFmtId="186" fontId="0" fillId="0" borderId="17" xfId="49" applyNumberFormat="1" applyFont="1" applyFill="1" applyBorder="1" applyAlignment="1">
      <alignment vertical="center"/>
    </xf>
    <xf numFmtId="186" fontId="0" fillId="0" borderId="26" xfId="49" applyNumberFormat="1" applyFont="1" applyFill="1" applyBorder="1" applyAlignment="1">
      <alignment vertical="center"/>
    </xf>
    <xf numFmtId="186" fontId="0" fillId="0" borderId="17" xfId="0" applyNumberFormat="1" applyFill="1" applyBorder="1" applyAlignment="1">
      <alignment vertical="center"/>
    </xf>
    <xf numFmtId="186" fontId="0" fillId="0" borderId="27" xfId="0" applyNumberFormat="1" applyFill="1" applyBorder="1" applyAlignment="1">
      <alignment vertical="center"/>
    </xf>
    <xf numFmtId="185" fontId="0" fillId="0" borderId="15" xfId="49" applyNumberFormat="1" applyFill="1" applyBorder="1" applyAlignment="1">
      <alignment vertical="center"/>
    </xf>
    <xf numFmtId="185" fontId="0" fillId="0" borderId="25" xfId="49" applyNumberFormat="1" applyFont="1" applyFill="1" applyBorder="1" applyAlignment="1">
      <alignment vertical="center"/>
    </xf>
    <xf numFmtId="185" fontId="0" fillId="0" borderId="22" xfId="49" applyNumberFormat="1" applyFont="1" applyFill="1" applyBorder="1" applyAlignment="1">
      <alignment vertical="center"/>
    </xf>
    <xf numFmtId="185" fontId="0" fillId="0" borderId="14" xfId="0" applyNumberFormat="1" applyFill="1" applyBorder="1" applyAlignment="1">
      <alignment vertical="center"/>
    </xf>
    <xf numFmtId="185" fontId="0" fillId="0" borderId="14" xfId="49" applyNumberFormat="1" applyFont="1" applyFill="1" applyBorder="1" applyAlignment="1">
      <alignment vertical="center"/>
    </xf>
    <xf numFmtId="185" fontId="0" fillId="0" borderId="14" xfId="49" applyNumberFormat="1" applyFill="1" applyBorder="1" applyAlignment="1">
      <alignment vertical="center"/>
    </xf>
    <xf numFmtId="185" fontId="0" fillId="0" borderId="25" xfId="0" applyNumberFormat="1" applyFill="1" applyBorder="1" applyAlignment="1">
      <alignment vertical="center"/>
    </xf>
    <xf numFmtId="185" fontId="0" fillId="0" borderId="20" xfId="49" applyNumberFormat="1" applyFont="1" applyFill="1" applyBorder="1" applyAlignment="1">
      <alignment vertical="center"/>
    </xf>
    <xf numFmtId="185" fontId="0" fillId="0" borderId="16" xfId="0" applyNumberForma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71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25" xfId="71" applyFont="1" applyFill="1" applyBorder="1" applyAlignment="1">
      <alignment vertical="center"/>
      <protection/>
    </xf>
    <xf numFmtId="0" fontId="0" fillId="0" borderId="13" xfId="71" applyFont="1" applyFill="1" applyBorder="1" applyAlignment="1">
      <alignment vertical="center"/>
      <protection/>
    </xf>
    <xf numFmtId="0" fontId="0" fillId="0" borderId="17" xfId="71" applyFont="1" applyFill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0" fontId="0" fillId="0" borderId="12" xfId="71" applyFont="1" applyFill="1" applyBorder="1" applyAlignment="1">
      <alignment vertical="center"/>
      <protection/>
    </xf>
    <xf numFmtId="0" fontId="0" fillId="0" borderId="30" xfId="71" applyFont="1" applyFill="1" applyBorder="1" applyAlignment="1">
      <alignment vertical="center"/>
      <protection/>
    </xf>
    <xf numFmtId="0" fontId="0" fillId="0" borderId="17" xfId="0" applyFill="1" applyBorder="1" applyAlignment="1">
      <alignment vertical="center"/>
    </xf>
    <xf numFmtId="0" fontId="0" fillId="0" borderId="31" xfId="71" applyFont="1" applyFill="1" applyBorder="1" applyAlignment="1">
      <alignment vertical="center"/>
      <protection/>
    </xf>
    <xf numFmtId="0" fontId="0" fillId="0" borderId="23" xfId="0" applyFill="1" applyBorder="1" applyAlignment="1">
      <alignment vertical="center"/>
    </xf>
    <xf numFmtId="0" fontId="0" fillId="0" borderId="23" xfId="71" applyFont="1" applyFill="1" applyBorder="1" applyAlignment="1">
      <alignment vertical="center"/>
      <protection/>
    </xf>
    <xf numFmtId="0" fontId="0" fillId="0" borderId="32" xfId="71" applyFont="1" applyFill="1" applyBorder="1" applyAlignment="1">
      <alignment vertical="center"/>
      <protection/>
    </xf>
    <xf numFmtId="0" fontId="0" fillId="0" borderId="33" xfId="71" applyFont="1" applyFill="1" applyBorder="1" applyAlignment="1">
      <alignment vertical="center"/>
      <protection/>
    </xf>
    <xf numFmtId="189" fontId="0" fillId="0" borderId="25" xfId="49" applyNumberFormat="1" applyFont="1" applyFill="1" applyBorder="1" applyAlignment="1">
      <alignment vertical="center"/>
    </xf>
    <xf numFmtId="189" fontId="0" fillId="0" borderId="11" xfId="49" applyNumberFormat="1" applyFont="1" applyFill="1" applyBorder="1" applyAlignment="1">
      <alignment vertical="center"/>
    </xf>
    <xf numFmtId="189" fontId="0" fillId="0" borderId="22" xfId="49" applyNumberFormat="1" applyFont="1" applyFill="1" applyBorder="1" applyAlignment="1">
      <alignment vertical="center"/>
    </xf>
    <xf numFmtId="189" fontId="0" fillId="0" borderId="14" xfId="49" applyNumberFormat="1" applyFont="1" applyFill="1" applyBorder="1" applyAlignment="1">
      <alignment vertical="center"/>
    </xf>
    <xf numFmtId="178" fontId="0" fillId="0" borderId="0" xfId="49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81" fontId="0" fillId="0" borderId="0" xfId="49" applyNumberFormat="1" applyFont="1" applyFill="1" applyBorder="1" applyAlignment="1">
      <alignment vertical="center"/>
    </xf>
    <xf numFmtId="0" fontId="37" fillId="0" borderId="0" xfId="63" applyFont="1" applyFill="1" applyBorder="1" applyAlignment="1">
      <alignment vertical="center"/>
      <protection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186" fontId="0" fillId="0" borderId="0" xfId="49" applyNumberFormat="1" applyFont="1" applyFill="1" applyBorder="1" applyAlignment="1">
      <alignment vertical="center"/>
    </xf>
    <xf numFmtId="186" fontId="0" fillId="0" borderId="0" xfId="0" applyNumberFormat="1" applyFill="1" applyBorder="1" applyAlignment="1">
      <alignment vertical="center"/>
    </xf>
    <xf numFmtId="186" fontId="0" fillId="0" borderId="0" xfId="0" applyNumberFormat="1" applyFill="1" applyBorder="1" applyAlignment="1">
      <alignment horizontal="center" vertical="center"/>
    </xf>
    <xf numFmtId="186" fontId="0" fillId="0" borderId="12" xfId="49" applyNumberFormat="1" applyFont="1" applyFill="1" applyBorder="1" applyAlignment="1">
      <alignment vertical="center"/>
    </xf>
    <xf numFmtId="186" fontId="0" fillId="0" borderId="15" xfId="49" applyNumberFormat="1" applyFont="1" applyFill="1" applyBorder="1" applyAlignment="1">
      <alignment vertical="center"/>
    </xf>
    <xf numFmtId="186" fontId="0" fillId="0" borderId="15" xfId="49" applyNumberFormat="1" applyFont="1" applyFill="1" applyBorder="1" applyAlignment="1">
      <alignment vertical="center"/>
    </xf>
    <xf numFmtId="186" fontId="0" fillId="0" borderId="15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4" xfId="71" applyFont="1" applyFill="1" applyBorder="1" applyAlignment="1">
      <alignment vertical="center"/>
      <protection/>
    </xf>
    <xf numFmtId="0" fontId="0" fillId="0" borderId="28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0" fontId="0" fillId="0" borderId="11" xfId="71" applyFont="1" applyFill="1" applyBorder="1" applyAlignment="1">
      <alignment vertical="center"/>
      <protection/>
    </xf>
    <xf numFmtId="192" fontId="17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28" fillId="0" borderId="22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0" fontId="28" fillId="0" borderId="14" xfId="0" applyFont="1" applyFill="1" applyBorder="1" applyAlignment="1">
      <alignment horizontal="right" vertical="center"/>
    </xf>
    <xf numFmtId="0" fontId="28" fillId="0" borderId="22" xfId="0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right" vertical="center"/>
    </xf>
    <xf numFmtId="0" fontId="32" fillId="0" borderId="22" xfId="0" applyFont="1" applyFill="1" applyBorder="1" applyAlignment="1">
      <alignment horizontal="right" vertical="center"/>
    </xf>
    <xf numFmtId="0" fontId="32" fillId="0" borderId="14" xfId="0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179" fontId="6" fillId="0" borderId="19" xfId="49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9" xfId="71" applyFont="1" applyFill="1" applyBorder="1" applyAlignment="1">
      <alignment horizontal="distributed" vertical="center"/>
      <protection/>
    </xf>
    <xf numFmtId="0" fontId="6" fillId="0" borderId="14" xfId="71" applyFont="1" applyFill="1" applyBorder="1" applyAlignment="1">
      <alignment horizontal="distributed" vertical="center"/>
      <protection/>
    </xf>
    <xf numFmtId="0" fontId="6" fillId="0" borderId="1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179" fontId="6" fillId="0" borderId="14" xfId="49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179" fontId="6" fillId="0" borderId="14" xfId="0" applyNumberFormat="1" applyFont="1" applyFill="1" applyBorder="1" applyAlignment="1">
      <alignment vertical="center"/>
    </xf>
    <xf numFmtId="186" fontId="0" fillId="0" borderId="14" xfId="0" applyNumberFormat="1" applyFill="1" applyBorder="1" applyAlignment="1">
      <alignment horizontal="right" vertical="center"/>
    </xf>
    <xf numFmtId="189" fontId="0" fillId="0" borderId="14" xfId="49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9" fontId="0" fillId="0" borderId="14" xfId="49" applyNumberForma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179" fontId="0" fillId="0" borderId="22" xfId="49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3" fillId="0" borderId="0" xfId="63" applyFont="1" applyFill="1" applyBorder="1" applyAlignment="1">
      <alignment vertical="center"/>
      <protection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38" fontId="0" fillId="0" borderId="27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right" vertical="center"/>
    </xf>
    <xf numFmtId="38" fontId="0" fillId="0" borderId="17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38" fontId="0" fillId="0" borderId="12" xfId="49" applyNumberFormat="1" applyFont="1" applyFill="1" applyBorder="1" applyAlignment="1">
      <alignment vertical="center"/>
    </xf>
    <xf numFmtId="179" fontId="6" fillId="0" borderId="37" xfId="49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38" fontId="0" fillId="0" borderId="19" xfId="49" applyNumberFormat="1" applyFont="1" applyFill="1" applyBorder="1" applyAlignment="1">
      <alignment vertical="center"/>
    </xf>
    <xf numFmtId="186" fontId="6" fillId="0" borderId="17" xfId="49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vertical="center"/>
    </xf>
    <xf numFmtId="0" fontId="6" fillId="0" borderId="26" xfId="0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>
      <alignment vertical="center"/>
    </xf>
    <xf numFmtId="186" fontId="6" fillId="0" borderId="17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186" fontId="6" fillId="0" borderId="23" xfId="0" applyNumberFormat="1" applyFont="1" applyFill="1" applyBorder="1" applyAlignment="1">
      <alignment vertical="center"/>
    </xf>
    <xf numFmtId="38" fontId="0" fillId="0" borderId="14" xfId="0" applyNumberFormat="1" applyFill="1" applyBorder="1" applyAlignment="1">
      <alignment vertical="center"/>
    </xf>
    <xf numFmtId="179" fontId="0" fillId="0" borderId="17" xfId="49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81" fontId="0" fillId="0" borderId="17" xfId="0" applyNumberFormat="1" applyFill="1" applyBorder="1" applyAlignment="1">
      <alignment vertical="center"/>
    </xf>
    <xf numFmtId="178" fontId="0" fillId="0" borderId="14" xfId="49" applyNumberFormat="1" applyFon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0" fontId="0" fillId="0" borderId="38" xfId="71" applyFont="1" applyFill="1" applyBorder="1" applyAlignment="1">
      <alignment horizontal="distributed" vertical="center"/>
      <protection/>
    </xf>
    <xf numFmtId="38" fontId="0" fillId="0" borderId="38" xfId="49" applyFon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38" fontId="0" fillId="0" borderId="38" xfId="0" applyNumberFormat="1" applyFill="1" applyBorder="1" applyAlignment="1">
      <alignment vertical="center"/>
    </xf>
    <xf numFmtId="179" fontId="0" fillId="0" borderId="38" xfId="49" applyNumberFormat="1" applyFont="1" applyFill="1" applyBorder="1" applyAlignment="1">
      <alignment vertical="center"/>
    </xf>
    <xf numFmtId="178" fontId="0" fillId="0" borderId="38" xfId="0" applyNumberFormat="1" applyFill="1" applyBorder="1" applyAlignment="1">
      <alignment vertical="center"/>
    </xf>
    <xf numFmtId="181" fontId="0" fillId="0" borderId="38" xfId="0" applyNumberFormat="1" applyFill="1" applyBorder="1" applyAlignment="1">
      <alignment vertical="center"/>
    </xf>
    <xf numFmtId="179" fontId="0" fillId="0" borderId="38" xfId="0" applyNumberFormat="1" applyFont="1" applyFill="1" applyBorder="1" applyAlignment="1">
      <alignment vertical="center"/>
    </xf>
    <xf numFmtId="179" fontId="0" fillId="0" borderId="38" xfId="49" applyNumberFormat="1" applyFont="1" applyFill="1" applyBorder="1" applyAlignment="1">
      <alignment vertical="center"/>
    </xf>
    <xf numFmtId="178" fontId="0" fillId="0" borderId="38" xfId="49" applyNumberFormat="1" applyFont="1" applyFill="1" applyBorder="1" applyAlignment="1">
      <alignment vertical="center"/>
    </xf>
    <xf numFmtId="177" fontId="0" fillId="0" borderId="38" xfId="0" applyNumberForma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179" fontId="0" fillId="0" borderId="23" xfId="49" applyNumberFormat="1" applyFont="1" applyFill="1" applyBorder="1" applyAlignment="1">
      <alignment vertical="center"/>
    </xf>
    <xf numFmtId="38" fontId="0" fillId="0" borderId="23" xfId="0" applyNumberFormat="1" applyFill="1" applyBorder="1" applyAlignment="1">
      <alignment vertical="center"/>
    </xf>
    <xf numFmtId="179" fontId="0" fillId="0" borderId="23" xfId="49" applyNumberFormat="1" applyFont="1" applyFill="1" applyBorder="1" applyAlignment="1">
      <alignment vertical="center"/>
    </xf>
    <xf numFmtId="178" fontId="0" fillId="0" borderId="23" xfId="49" applyNumberFormat="1" applyFont="1" applyFill="1" applyBorder="1" applyAlignment="1">
      <alignment vertical="center"/>
    </xf>
    <xf numFmtId="181" fontId="0" fillId="0" borderId="23" xfId="0" applyNumberFormat="1" applyFill="1" applyBorder="1" applyAlignment="1">
      <alignment vertical="center"/>
    </xf>
    <xf numFmtId="177" fontId="0" fillId="0" borderId="23" xfId="0" applyNumberForma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6" fillId="0" borderId="0" xfId="49" applyFont="1" applyBorder="1" applyAlignment="1">
      <alignment vertical="center"/>
    </xf>
    <xf numFmtId="38" fontId="32" fillId="0" borderId="0" xfId="49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9" fillId="0" borderId="0" xfId="63" applyFont="1" applyFill="1" applyBorder="1" applyAlignment="1">
      <alignment vertical="center"/>
      <protection/>
    </xf>
    <xf numFmtId="38" fontId="0" fillId="0" borderId="0" xfId="49" applyFont="1" applyBorder="1" applyAlignment="1">
      <alignment vertical="center"/>
    </xf>
    <xf numFmtId="0" fontId="6" fillId="0" borderId="28" xfId="0" applyFont="1" applyBorder="1" applyAlignment="1">
      <alignment horizontal="right" vertical="center" wrapText="1"/>
    </xf>
    <xf numFmtId="179" fontId="0" fillId="0" borderId="27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9" fontId="0" fillId="0" borderId="45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46" xfId="49" applyNumberFormat="1" applyFont="1" applyBorder="1" applyAlignment="1">
      <alignment vertical="center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183" fontId="0" fillId="21" borderId="17" xfId="49" applyNumberFormat="1" applyFont="1" applyFill="1" applyBorder="1" applyAlignment="1">
      <alignment vertical="center"/>
    </xf>
    <xf numFmtId="183" fontId="0" fillId="21" borderId="17" xfId="49" applyNumberFormat="1" applyFill="1" applyBorder="1" applyAlignment="1">
      <alignment vertical="center"/>
    </xf>
    <xf numFmtId="183" fontId="0" fillId="21" borderId="27" xfId="49" applyNumberFormat="1" applyFill="1" applyBorder="1" applyAlignment="1">
      <alignment vertical="center"/>
    </xf>
    <xf numFmtId="183" fontId="0" fillId="21" borderId="27" xfId="49" applyNumberFormat="1" applyFont="1" applyFill="1" applyBorder="1" applyAlignment="1">
      <alignment vertical="center"/>
    </xf>
    <xf numFmtId="183" fontId="0" fillId="21" borderId="35" xfId="49" applyNumberFormat="1" applyFont="1" applyFill="1" applyBorder="1" applyAlignment="1">
      <alignment vertical="center"/>
    </xf>
    <xf numFmtId="183" fontId="0" fillId="21" borderId="26" xfId="49" applyNumberFormat="1" applyFont="1" applyFill="1" applyBorder="1" applyAlignment="1">
      <alignment vertical="center"/>
    </xf>
    <xf numFmtId="183" fontId="0" fillId="21" borderId="47" xfId="49" applyNumberFormat="1" applyFont="1" applyFill="1" applyBorder="1" applyAlignment="1">
      <alignment vertical="center"/>
    </xf>
    <xf numFmtId="183" fontId="0" fillId="21" borderId="48" xfId="49" applyNumberFormat="1" applyFont="1" applyFill="1" applyBorder="1" applyAlignment="1">
      <alignment vertical="center"/>
    </xf>
    <xf numFmtId="183" fontId="0" fillId="21" borderId="48" xfId="49" applyNumberFormat="1" applyFont="1" applyFill="1" applyBorder="1" applyAlignment="1">
      <alignment vertical="center"/>
    </xf>
    <xf numFmtId="183" fontId="0" fillId="21" borderId="23" xfId="49" applyNumberFormat="1" applyFill="1" applyBorder="1" applyAlignment="1">
      <alignment vertical="center"/>
    </xf>
    <xf numFmtId="183" fontId="0" fillId="21" borderId="23" xfId="49" applyNumberFormat="1" applyFont="1" applyFill="1" applyBorder="1" applyAlignment="1">
      <alignment vertical="center"/>
    </xf>
    <xf numFmtId="183" fontId="0" fillId="21" borderId="49" xfId="49" applyNumberFormat="1" applyFont="1" applyFill="1" applyBorder="1" applyAlignment="1">
      <alignment vertical="center"/>
    </xf>
    <xf numFmtId="183" fontId="0" fillId="21" borderId="50" xfId="49" applyNumberFormat="1" applyFont="1" applyFill="1" applyBorder="1" applyAlignment="1">
      <alignment vertical="center"/>
    </xf>
    <xf numFmtId="183" fontId="0" fillId="21" borderId="51" xfId="49" applyNumberFormat="1" applyFont="1" applyFill="1" applyBorder="1" applyAlignment="1">
      <alignment vertical="center"/>
    </xf>
    <xf numFmtId="183" fontId="0" fillId="21" borderId="38" xfId="49" applyNumberFormat="1" applyFill="1" applyBorder="1" applyAlignment="1">
      <alignment vertical="center"/>
    </xf>
    <xf numFmtId="183" fontId="0" fillId="21" borderId="38" xfId="49" applyNumberFormat="1" applyFont="1" applyFill="1" applyBorder="1" applyAlignment="1">
      <alignment vertical="center"/>
    </xf>
    <xf numFmtId="183" fontId="0" fillId="21" borderId="51" xfId="49" applyNumberFormat="1" applyFont="1" applyFill="1" applyBorder="1" applyAlignment="1">
      <alignment vertical="center"/>
    </xf>
    <xf numFmtId="183" fontId="0" fillId="21" borderId="52" xfId="49" applyNumberFormat="1" applyFont="1" applyFill="1" applyBorder="1" applyAlignment="1">
      <alignment vertical="center"/>
    </xf>
    <xf numFmtId="183" fontId="0" fillId="21" borderId="23" xfId="49" applyNumberFormat="1" applyFill="1" applyBorder="1" applyAlignment="1">
      <alignment horizontal="right" vertical="center"/>
    </xf>
    <xf numFmtId="183" fontId="0" fillId="21" borderId="23" xfId="49" applyNumberFormat="1" applyFont="1" applyFill="1" applyBorder="1" applyAlignment="1">
      <alignment horizontal="right" vertical="center"/>
    </xf>
    <xf numFmtId="183" fontId="0" fillId="21" borderId="27" xfId="49" applyNumberFormat="1" applyFont="1" applyFill="1" applyBorder="1" applyAlignment="1">
      <alignment horizontal="right" vertical="center"/>
    </xf>
    <xf numFmtId="183" fontId="0" fillId="21" borderId="17" xfId="49" applyNumberFormat="1" applyFill="1" applyBorder="1" applyAlignment="1">
      <alignment horizontal="right" vertical="center"/>
    </xf>
    <xf numFmtId="183" fontId="0" fillId="21" borderId="17" xfId="49" applyNumberFormat="1" applyFont="1" applyFill="1" applyBorder="1" applyAlignment="1">
      <alignment horizontal="right" vertical="center"/>
    </xf>
    <xf numFmtId="181" fontId="0" fillId="0" borderId="17" xfId="49" applyNumberFormat="1" applyFont="1" applyFill="1" applyBorder="1" applyAlignment="1">
      <alignment vertical="center"/>
    </xf>
    <xf numFmtId="177" fontId="0" fillId="0" borderId="14" xfId="49" applyNumberFormat="1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40" fontId="0" fillId="0" borderId="53" xfId="0" applyNumberFormat="1" applyFont="1" applyFill="1" applyBorder="1" applyAlignment="1">
      <alignment vertical="center"/>
    </xf>
    <xf numFmtId="40" fontId="0" fillId="0" borderId="33" xfId="49" applyNumberFormat="1" applyFont="1" applyFill="1" applyBorder="1" applyAlignment="1">
      <alignment vertical="center"/>
    </xf>
    <xf numFmtId="40" fontId="0" fillId="0" borderId="53" xfId="49" applyNumberFormat="1" applyFont="1" applyFill="1" applyBorder="1" applyAlignment="1">
      <alignment vertical="center"/>
    </xf>
    <xf numFmtId="40" fontId="0" fillId="0" borderId="16" xfId="49" applyNumberFormat="1" applyFont="1" applyFill="1" applyBorder="1" applyAlignment="1">
      <alignment vertical="center"/>
    </xf>
    <xf numFmtId="40" fontId="0" fillId="0" borderId="10" xfId="49" applyNumberFormat="1" applyFont="1" applyFill="1" applyBorder="1" applyAlignment="1">
      <alignment vertical="center"/>
    </xf>
    <xf numFmtId="40" fontId="0" fillId="0" borderId="53" xfId="49" applyNumberFormat="1" applyFont="1" applyFill="1" applyBorder="1" applyAlignment="1">
      <alignment vertical="center"/>
    </xf>
    <xf numFmtId="40" fontId="0" fillId="0" borderId="33" xfId="49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209" fontId="0" fillId="0" borderId="0" xfId="0" applyNumberFormat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38" xfId="49" applyNumberFormat="1" applyFont="1" applyFill="1" applyBorder="1" applyAlignment="1">
      <alignment vertical="center"/>
    </xf>
    <xf numFmtId="181" fontId="0" fillId="0" borderId="23" xfId="49" applyNumberFormat="1" applyFont="1" applyFill="1" applyBorder="1" applyAlignment="1">
      <alignment vertical="center"/>
    </xf>
    <xf numFmtId="181" fontId="0" fillId="0" borderId="14" xfId="49" applyNumberFormat="1" applyFont="1" applyFill="1" applyBorder="1" applyAlignment="1">
      <alignment vertical="center"/>
    </xf>
    <xf numFmtId="185" fontId="0" fillId="0" borderId="16" xfId="49" applyNumberFormat="1" applyFont="1" applyFill="1" applyBorder="1" applyAlignment="1">
      <alignment vertical="center"/>
    </xf>
    <xf numFmtId="38" fontId="0" fillId="0" borderId="20" xfId="0" applyNumberFormat="1" applyFont="1" applyFill="1" applyBorder="1" applyAlignment="1">
      <alignment vertical="center"/>
    </xf>
    <xf numFmtId="38" fontId="0" fillId="0" borderId="22" xfId="0" applyNumberFormat="1" applyFill="1" applyBorder="1" applyAlignment="1">
      <alignment vertical="center"/>
    </xf>
    <xf numFmtId="38" fontId="0" fillId="0" borderId="20" xfId="0" applyNumberFormat="1" applyFill="1" applyBorder="1" applyAlignment="1">
      <alignment vertical="center"/>
    </xf>
    <xf numFmtId="38" fontId="0" fillId="0" borderId="54" xfId="0" applyNumberForma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71" applyFont="1" applyFill="1" applyBorder="1" applyAlignment="1">
      <alignment horizontal="distributed" vertical="center"/>
      <protection/>
    </xf>
    <xf numFmtId="179" fontId="0" fillId="0" borderId="10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0" xfId="0" applyNumberFormat="1" applyFill="1" applyBorder="1" applyAlignment="1">
      <alignment vertical="center"/>
    </xf>
    <xf numFmtId="178" fontId="0" fillId="0" borderId="10" xfId="49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81" fontId="0" fillId="0" borderId="10" xfId="49" applyNumberFormat="1" applyFont="1" applyFill="1" applyBorder="1" applyAlignment="1">
      <alignment vertical="center"/>
    </xf>
    <xf numFmtId="0" fontId="0" fillId="0" borderId="17" xfId="71" applyFont="1" applyFill="1" applyBorder="1" applyAlignment="1">
      <alignment horizontal="distributed" vertical="center"/>
      <protection/>
    </xf>
    <xf numFmtId="38" fontId="0" fillId="0" borderId="17" xfId="0" applyNumberFormat="1" applyFill="1" applyBorder="1" applyAlignment="1">
      <alignment vertical="center"/>
    </xf>
    <xf numFmtId="178" fontId="0" fillId="0" borderId="17" xfId="49" applyNumberFormat="1" applyFon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210" fontId="0" fillId="0" borderId="0" xfId="49" applyNumberFormat="1" applyFont="1" applyFill="1" applyBorder="1" applyAlignment="1">
      <alignment vertical="center"/>
    </xf>
    <xf numFmtId="210" fontId="0" fillId="0" borderId="0" xfId="0" applyNumberForma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32" fillId="0" borderId="17" xfId="49" applyFont="1" applyFill="1" applyBorder="1" applyAlignment="1">
      <alignment vertical="center"/>
    </xf>
    <xf numFmtId="38" fontId="32" fillId="0" borderId="17" xfId="0" applyNumberFormat="1" applyFont="1" applyFill="1" applyBorder="1" applyAlignment="1">
      <alignment vertical="center"/>
    </xf>
    <xf numFmtId="185" fontId="32" fillId="0" borderId="17" xfId="49" applyNumberFormat="1" applyFont="1" applyFill="1" applyBorder="1" applyAlignment="1">
      <alignment vertical="center"/>
    </xf>
    <xf numFmtId="40" fontId="32" fillId="0" borderId="14" xfId="49" applyNumberFormat="1" applyFont="1" applyFill="1" applyBorder="1" applyAlignment="1">
      <alignment vertical="center"/>
    </xf>
    <xf numFmtId="40" fontId="32" fillId="0" borderId="14" xfId="0" applyNumberFormat="1" applyFont="1" applyFill="1" applyBorder="1" applyAlignment="1">
      <alignment vertical="center"/>
    </xf>
    <xf numFmtId="38" fontId="6" fillId="0" borderId="27" xfId="0" applyNumberFormat="1" applyFont="1" applyFill="1" applyBorder="1" applyAlignment="1">
      <alignment vertical="center"/>
    </xf>
    <xf numFmtId="185" fontId="32" fillId="0" borderId="12" xfId="49" applyNumberFormat="1" applyFont="1" applyFill="1" applyBorder="1" applyAlignment="1">
      <alignment vertical="center"/>
    </xf>
    <xf numFmtId="185" fontId="32" fillId="0" borderId="17" xfId="0" applyNumberFormat="1" applyFont="1" applyFill="1" applyBorder="1" applyAlignment="1">
      <alignment vertical="center"/>
    </xf>
    <xf numFmtId="38" fontId="28" fillId="0" borderId="33" xfId="49" applyFont="1" applyFill="1" applyBorder="1" applyAlignment="1">
      <alignment vertical="center"/>
    </xf>
    <xf numFmtId="210" fontId="46" fillId="24" borderId="37" xfId="49" applyNumberFormat="1" applyFont="1" applyFill="1" applyBorder="1" applyAlignment="1">
      <alignment horizontal="right" vertical="center"/>
    </xf>
    <xf numFmtId="210" fontId="46" fillId="24" borderId="14" xfId="0" applyNumberFormat="1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horizontal="right" vertical="center"/>
    </xf>
    <xf numFmtId="179" fontId="32" fillId="0" borderId="14" xfId="0" applyNumberFormat="1" applyFont="1" applyFill="1" applyBorder="1" applyAlignment="1">
      <alignment horizontal="right" vertical="center"/>
    </xf>
    <xf numFmtId="40" fontId="32" fillId="0" borderId="14" xfId="0" applyNumberFormat="1" applyFont="1" applyFill="1" applyBorder="1" applyAlignment="1">
      <alignment horizontal="right" vertical="center"/>
    </xf>
    <xf numFmtId="40" fontId="32" fillId="0" borderId="33" xfId="49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38" fontId="6" fillId="0" borderId="55" xfId="49" applyFont="1" applyFill="1" applyBorder="1" applyAlignment="1">
      <alignment vertical="center"/>
    </xf>
    <xf numFmtId="38" fontId="6" fillId="0" borderId="56" xfId="49" applyFont="1" applyFill="1" applyBorder="1" applyAlignment="1">
      <alignment vertical="center"/>
    </xf>
    <xf numFmtId="38" fontId="6" fillId="0" borderId="57" xfId="49" applyFont="1" applyFill="1" applyBorder="1" applyAlignment="1">
      <alignment vertical="center"/>
    </xf>
    <xf numFmtId="38" fontId="6" fillId="0" borderId="58" xfId="49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38" fontId="6" fillId="0" borderId="61" xfId="49" applyFont="1" applyFill="1" applyBorder="1" applyAlignment="1">
      <alignment vertical="center"/>
    </xf>
    <xf numFmtId="38" fontId="6" fillId="0" borderId="62" xfId="49" applyFont="1" applyFill="1" applyBorder="1" applyAlignment="1">
      <alignment vertical="center"/>
    </xf>
    <xf numFmtId="38" fontId="6" fillId="0" borderId="63" xfId="49" applyFont="1" applyFill="1" applyBorder="1" applyAlignment="1">
      <alignment vertical="center"/>
    </xf>
    <xf numFmtId="38" fontId="6" fillId="0" borderId="64" xfId="49" applyFont="1" applyFill="1" applyBorder="1" applyAlignment="1">
      <alignment vertical="center"/>
    </xf>
    <xf numFmtId="38" fontId="6" fillId="0" borderId="65" xfId="49" applyFont="1" applyFill="1" applyBorder="1" applyAlignment="1">
      <alignment vertical="center"/>
    </xf>
    <xf numFmtId="38" fontId="6" fillId="0" borderId="66" xfId="49" applyFont="1" applyFill="1" applyBorder="1" applyAlignment="1">
      <alignment vertical="center"/>
    </xf>
    <xf numFmtId="38" fontId="6" fillId="0" borderId="67" xfId="49" applyFont="1" applyFill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0" xfId="49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32" fillId="0" borderId="16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35" fillId="0" borderId="0" xfId="72" applyFont="1">
      <alignment/>
      <protection/>
    </xf>
    <xf numFmtId="0" fontId="2" fillId="0" borderId="0" xfId="72" applyFont="1">
      <alignment/>
      <protection/>
    </xf>
    <xf numFmtId="49" fontId="38" fillId="0" borderId="0" xfId="70" applyNumberFormat="1" applyFont="1" applyAlignment="1">
      <alignment vertical="top"/>
      <protection/>
    </xf>
    <xf numFmtId="0" fontId="35" fillId="0" borderId="11" xfId="72" applyBorder="1" applyAlignment="1">
      <alignment horizontal="center" vertical="center" wrapText="1"/>
      <protection/>
    </xf>
    <xf numFmtId="49" fontId="3" fillId="0" borderId="11" xfId="70" applyNumberFormat="1" applyFont="1" applyFill="1" applyBorder="1" applyAlignment="1">
      <alignment horizontal="center" vertical="center" wrapText="1"/>
      <protection/>
    </xf>
    <xf numFmtId="0" fontId="35" fillId="0" borderId="24" xfId="72" applyBorder="1" applyAlignment="1">
      <alignment vertical="center"/>
      <protection/>
    </xf>
    <xf numFmtId="49" fontId="3" fillId="8" borderId="14" xfId="70" applyNumberFormat="1" applyFont="1" applyFill="1" applyBorder="1" applyAlignment="1">
      <alignment horizontal="center" vertical="center" wrapText="1"/>
      <protection/>
    </xf>
    <xf numFmtId="0" fontId="6" fillId="8" borderId="14" xfId="72" applyFont="1" applyFill="1" applyBorder="1" applyAlignment="1">
      <alignment horizontal="center" vertical="center" wrapText="1"/>
      <protection/>
    </xf>
    <xf numFmtId="49" fontId="3" fillId="8" borderId="15" xfId="70" applyNumberFormat="1" applyFont="1" applyFill="1" applyBorder="1" applyAlignment="1">
      <alignment horizontal="center" vertical="center" wrapText="1"/>
      <protection/>
    </xf>
    <xf numFmtId="38" fontId="6" fillId="0" borderId="20" xfId="49" applyFont="1" applyBorder="1" applyAlignment="1">
      <alignment vertical="center"/>
    </xf>
    <xf numFmtId="38" fontId="6" fillId="0" borderId="15" xfId="49" applyFont="1" applyBorder="1" applyAlignment="1">
      <alignment vertical="center"/>
    </xf>
    <xf numFmtId="215" fontId="6" fillId="8" borderId="15" xfId="72" applyNumberFormat="1" applyFont="1" applyFill="1" applyBorder="1" applyAlignment="1">
      <alignment vertical="center"/>
      <protection/>
    </xf>
    <xf numFmtId="215" fontId="3" fillId="8" borderId="15" xfId="70" applyNumberFormat="1" applyFont="1" applyFill="1" applyBorder="1" applyAlignment="1" quotePrefix="1">
      <alignment vertical="center"/>
      <protection/>
    </xf>
    <xf numFmtId="38" fontId="3" fillId="0" borderId="15" xfId="49" applyFont="1" applyFill="1" applyBorder="1" applyAlignment="1">
      <alignment vertical="center"/>
    </xf>
    <xf numFmtId="221" fontId="3" fillId="0" borderId="15" xfId="70" applyNumberFormat="1" applyFont="1" applyFill="1" applyBorder="1" applyAlignment="1">
      <alignment vertical="center"/>
      <protection/>
    </xf>
    <xf numFmtId="49" fontId="9" fillId="0" borderId="21" xfId="70" applyNumberFormat="1" applyFont="1" applyBorder="1" applyAlignment="1">
      <alignment vertical="center"/>
      <protection/>
    </xf>
    <xf numFmtId="0" fontId="0" fillId="0" borderId="68" xfId="72" applyFont="1" applyBorder="1" applyAlignment="1">
      <alignment vertical="center"/>
      <protection/>
    </xf>
    <xf numFmtId="0" fontId="0" fillId="0" borderId="69" xfId="72" applyFont="1" applyBorder="1" applyAlignment="1">
      <alignment vertical="center"/>
      <protection/>
    </xf>
    <xf numFmtId="38" fontId="6" fillId="0" borderId="70" xfId="49" applyFont="1" applyBorder="1" applyAlignment="1">
      <alignment vertical="center"/>
    </xf>
    <xf numFmtId="38" fontId="6" fillId="0" borderId="39" xfId="49" applyFont="1" applyBorder="1" applyAlignment="1">
      <alignment vertical="center"/>
    </xf>
    <xf numFmtId="215" fontId="6" fillId="8" borderId="39" xfId="72" applyNumberFormat="1" applyFont="1" applyFill="1" applyBorder="1" applyAlignment="1">
      <alignment vertical="center"/>
      <protection/>
    </xf>
    <xf numFmtId="215" fontId="3" fillId="8" borderId="39" xfId="70" applyNumberFormat="1" applyFont="1" applyFill="1" applyBorder="1" applyAlignment="1" quotePrefix="1">
      <alignment vertical="center"/>
      <protection/>
    </xf>
    <xf numFmtId="38" fontId="6" fillId="0" borderId="34" xfId="49" applyFont="1" applyBorder="1" applyAlignment="1">
      <alignment vertical="center"/>
    </xf>
    <xf numFmtId="38" fontId="3" fillId="0" borderId="39" xfId="49" applyFont="1" applyFill="1" applyBorder="1" applyAlignment="1">
      <alignment vertical="center"/>
    </xf>
    <xf numFmtId="221" fontId="3" fillId="0" borderId="39" xfId="70" applyNumberFormat="1" applyFont="1" applyFill="1" applyBorder="1" applyAlignment="1">
      <alignment vertical="center"/>
      <protection/>
    </xf>
    <xf numFmtId="0" fontId="0" fillId="0" borderId="71" xfId="72" applyFont="1" applyBorder="1" applyAlignment="1">
      <alignment vertical="center"/>
      <protection/>
    </xf>
    <xf numFmtId="0" fontId="0" fillId="0" borderId="44" xfId="72" applyFont="1" applyBorder="1" applyAlignment="1">
      <alignment vertical="center"/>
      <protection/>
    </xf>
    <xf numFmtId="38" fontId="6" fillId="0" borderId="71" xfId="49" applyFont="1" applyBorder="1" applyAlignment="1">
      <alignment vertical="center"/>
    </xf>
    <xf numFmtId="38" fontId="6" fillId="0" borderId="40" xfId="49" applyFont="1" applyBorder="1" applyAlignment="1">
      <alignment vertical="center"/>
    </xf>
    <xf numFmtId="215" fontId="6" fillId="8" borderId="40" xfId="72" applyNumberFormat="1" applyFont="1" applyFill="1" applyBorder="1" applyAlignment="1">
      <alignment vertical="center"/>
      <protection/>
    </xf>
    <xf numFmtId="215" fontId="3" fillId="8" borderId="40" xfId="70" applyNumberFormat="1" applyFont="1" applyFill="1" applyBorder="1" applyAlignment="1" quotePrefix="1">
      <alignment vertical="center"/>
      <protection/>
    </xf>
    <xf numFmtId="38" fontId="6" fillId="0" borderId="72" xfId="49" applyFont="1" applyBorder="1" applyAlignment="1">
      <alignment vertical="center"/>
    </xf>
    <xf numFmtId="38" fontId="3" fillId="0" borderId="40" xfId="49" applyFont="1" applyFill="1" applyBorder="1" applyAlignment="1">
      <alignment vertical="center"/>
    </xf>
    <xf numFmtId="221" fontId="3" fillId="0" borderId="40" xfId="70" applyNumberFormat="1" applyFont="1" applyFill="1" applyBorder="1" applyAlignment="1">
      <alignment vertical="center"/>
      <protection/>
    </xf>
    <xf numFmtId="49" fontId="9" fillId="0" borderId="19" xfId="70" applyNumberFormat="1" applyFont="1" applyBorder="1" applyAlignment="1">
      <alignment vertical="center"/>
      <protection/>
    </xf>
    <xf numFmtId="0" fontId="0" fillId="0" borderId="73" xfId="72" applyFont="1" applyBorder="1" applyAlignment="1">
      <alignment vertical="center"/>
      <protection/>
    </xf>
    <xf numFmtId="0" fontId="0" fillId="0" borderId="45" xfId="72" applyFont="1" applyBorder="1" applyAlignment="1">
      <alignment vertical="center"/>
      <protection/>
    </xf>
    <xf numFmtId="38" fontId="6" fillId="0" borderId="73" xfId="49" applyFont="1" applyBorder="1" applyAlignment="1">
      <alignment vertical="center"/>
    </xf>
    <xf numFmtId="38" fontId="6" fillId="0" borderId="41" xfId="49" applyFont="1" applyBorder="1" applyAlignment="1">
      <alignment vertical="center"/>
    </xf>
    <xf numFmtId="215" fontId="6" fillId="8" borderId="41" xfId="72" applyNumberFormat="1" applyFont="1" applyFill="1" applyBorder="1" applyAlignment="1">
      <alignment vertical="center"/>
      <protection/>
    </xf>
    <xf numFmtId="215" fontId="3" fillId="8" borderId="41" xfId="70" applyNumberFormat="1" applyFont="1" applyFill="1" applyBorder="1" applyAlignment="1" quotePrefix="1">
      <alignment vertical="center"/>
      <protection/>
    </xf>
    <xf numFmtId="38" fontId="6" fillId="0" borderId="74" xfId="49" applyFont="1" applyBorder="1" applyAlignment="1">
      <alignment vertical="center"/>
    </xf>
    <xf numFmtId="38" fontId="3" fillId="0" borderId="41" xfId="49" applyFont="1" applyFill="1" applyBorder="1" applyAlignment="1">
      <alignment vertical="center"/>
    </xf>
    <xf numFmtId="221" fontId="3" fillId="0" borderId="41" xfId="70" applyNumberFormat="1" applyFont="1" applyFill="1" applyBorder="1" applyAlignment="1">
      <alignment vertical="center"/>
      <protection/>
    </xf>
    <xf numFmtId="0" fontId="0" fillId="7" borderId="75" xfId="72" applyFont="1" applyFill="1" applyBorder="1" applyAlignment="1">
      <alignment vertical="center"/>
      <protection/>
    </xf>
    <xf numFmtId="0" fontId="0" fillId="7" borderId="76" xfId="72" applyFont="1" applyFill="1" applyBorder="1" applyAlignment="1">
      <alignment vertical="center"/>
      <protection/>
    </xf>
    <xf numFmtId="38" fontId="6" fillId="7" borderId="77" xfId="49" applyFont="1" applyFill="1" applyBorder="1" applyAlignment="1">
      <alignment vertical="center"/>
    </xf>
    <xf numFmtId="38" fontId="6" fillId="7" borderId="78" xfId="49" applyFont="1" applyFill="1" applyBorder="1" applyAlignment="1">
      <alignment vertical="center"/>
    </xf>
    <xf numFmtId="215" fontId="6" fillId="7" borderId="78" xfId="72" applyNumberFormat="1" applyFont="1" applyFill="1" applyBorder="1" applyAlignment="1">
      <alignment vertical="center"/>
      <protection/>
    </xf>
    <xf numFmtId="215" fontId="3" fillId="7" borderId="78" xfId="70" applyNumberFormat="1" applyFont="1" applyFill="1" applyBorder="1" applyAlignment="1" quotePrefix="1">
      <alignment vertical="center"/>
      <protection/>
    </xf>
    <xf numFmtId="38" fontId="6" fillId="7" borderId="79" xfId="49" applyFont="1" applyFill="1" applyBorder="1" applyAlignment="1">
      <alignment vertical="center"/>
    </xf>
    <xf numFmtId="38" fontId="3" fillId="7" borderId="78" xfId="49" applyFont="1" applyFill="1" applyBorder="1" applyAlignment="1">
      <alignment vertical="center"/>
    </xf>
    <xf numFmtId="221" fontId="3" fillId="7" borderId="80" xfId="70" applyNumberFormat="1" applyFont="1" applyFill="1" applyBorder="1" applyAlignment="1">
      <alignment vertical="center"/>
      <protection/>
    </xf>
    <xf numFmtId="0" fontId="0" fillId="0" borderId="70" xfId="72" applyFont="1" applyBorder="1" applyAlignment="1">
      <alignment vertical="center"/>
      <protection/>
    </xf>
    <xf numFmtId="0" fontId="0" fillId="0" borderId="43" xfId="72" applyFont="1" applyBorder="1" applyAlignment="1">
      <alignment vertical="center"/>
      <protection/>
    </xf>
    <xf numFmtId="49" fontId="9" fillId="0" borderId="14" xfId="70" applyNumberFormat="1" applyFont="1" applyBorder="1" applyAlignment="1">
      <alignment vertical="center"/>
      <protection/>
    </xf>
    <xf numFmtId="0" fontId="0" fillId="0" borderId="81" xfId="72" applyFont="1" applyBorder="1" applyAlignment="1">
      <alignment vertical="center"/>
      <protection/>
    </xf>
    <xf numFmtId="0" fontId="0" fillId="0" borderId="46" xfId="72" applyFont="1" applyBorder="1" applyAlignment="1">
      <alignment vertical="center"/>
      <protection/>
    </xf>
    <xf numFmtId="38" fontId="6" fillId="0" borderId="81" xfId="49" applyFont="1" applyBorder="1" applyAlignment="1">
      <alignment vertical="center"/>
    </xf>
    <xf numFmtId="38" fontId="6" fillId="0" borderId="42" xfId="49" applyFont="1" applyBorder="1" applyAlignment="1">
      <alignment vertical="center"/>
    </xf>
    <xf numFmtId="215" fontId="6" fillId="8" borderId="42" xfId="72" applyNumberFormat="1" applyFont="1" applyFill="1" applyBorder="1" applyAlignment="1">
      <alignment vertical="center"/>
      <protection/>
    </xf>
    <xf numFmtId="215" fontId="3" fillId="8" borderId="42" xfId="70" applyNumberFormat="1" applyFont="1" applyFill="1" applyBorder="1" applyAlignment="1" quotePrefix="1">
      <alignment vertical="center"/>
      <protection/>
    </xf>
    <xf numFmtId="38" fontId="6" fillId="0" borderId="82" xfId="49" applyFont="1" applyBorder="1" applyAlignment="1">
      <alignment vertical="center"/>
    </xf>
    <xf numFmtId="38" fontId="3" fillId="0" borderId="42" xfId="49" applyFont="1" applyFill="1" applyBorder="1" applyAlignment="1">
      <alignment vertical="center"/>
    </xf>
    <xf numFmtId="221" fontId="3" fillId="0" borderId="42" xfId="70" applyNumberFormat="1" applyFont="1" applyFill="1" applyBorder="1" applyAlignment="1">
      <alignment vertical="center"/>
      <protection/>
    </xf>
    <xf numFmtId="49" fontId="9" fillId="0" borderId="11" xfId="70" applyNumberFormat="1" applyFont="1" applyBorder="1" applyAlignment="1">
      <alignment vertical="center"/>
      <protection/>
    </xf>
    <xf numFmtId="0" fontId="0" fillId="0" borderId="11" xfId="72" applyFont="1" applyFill="1" applyBorder="1" applyAlignment="1">
      <alignment vertical="center"/>
      <protection/>
    </xf>
    <xf numFmtId="38" fontId="6" fillId="0" borderId="11" xfId="49" applyFont="1" applyFill="1" applyBorder="1" applyAlignment="1">
      <alignment vertical="center"/>
    </xf>
    <xf numFmtId="215" fontId="6" fillId="0" borderId="11" xfId="72" applyNumberFormat="1" applyFont="1" applyFill="1" applyBorder="1" applyAlignment="1">
      <alignment vertical="center"/>
      <protection/>
    </xf>
    <xf numFmtId="215" fontId="3" fillId="0" borderId="11" xfId="70" applyNumberFormat="1" applyFont="1" applyFill="1" applyBorder="1" applyAlignment="1" quotePrefix="1">
      <alignment vertical="center"/>
      <protection/>
    </xf>
    <xf numFmtId="38" fontId="3" fillId="0" borderId="11" xfId="49" applyFont="1" applyFill="1" applyBorder="1" applyAlignment="1">
      <alignment vertical="center"/>
    </xf>
    <xf numFmtId="221" fontId="3" fillId="0" borderId="11" xfId="70" applyNumberFormat="1" applyFont="1" applyFill="1" applyBorder="1" applyAlignment="1">
      <alignment vertical="center"/>
      <protection/>
    </xf>
    <xf numFmtId="0" fontId="0" fillId="0" borderId="21" xfId="72" applyFont="1" applyBorder="1" applyAlignment="1">
      <alignment vertical="center"/>
      <protection/>
    </xf>
    <xf numFmtId="0" fontId="0" fillId="0" borderId="14" xfId="72" applyFont="1" applyBorder="1" applyAlignment="1">
      <alignment vertical="center"/>
      <protection/>
    </xf>
    <xf numFmtId="0" fontId="0" fillId="0" borderId="11" xfId="72" applyFont="1" applyBorder="1" applyAlignment="1">
      <alignment vertical="center"/>
      <protection/>
    </xf>
    <xf numFmtId="38" fontId="6" fillId="0" borderId="22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215" fontId="6" fillId="8" borderId="14" xfId="72" applyNumberFormat="1" applyFont="1" applyFill="1" applyBorder="1" applyAlignment="1">
      <alignment vertical="center"/>
      <protection/>
    </xf>
    <xf numFmtId="215" fontId="3" fillId="8" borderId="14" xfId="70" applyNumberFormat="1" applyFont="1" applyFill="1" applyBorder="1" applyAlignment="1" quotePrefix="1">
      <alignment vertical="center"/>
      <protection/>
    </xf>
    <xf numFmtId="38" fontId="6" fillId="0" borderId="11" xfId="49" applyFont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221" fontId="3" fillId="0" borderId="14" xfId="70" applyNumberFormat="1" applyFont="1" applyFill="1" applyBorder="1" applyAlignment="1">
      <alignment vertical="center"/>
      <protection/>
    </xf>
    <xf numFmtId="38" fontId="32" fillId="0" borderId="71" xfId="49" applyFont="1" applyBorder="1" applyAlignment="1">
      <alignment vertical="center"/>
    </xf>
    <xf numFmtId="38" fontId="32" fillId="0" borderId="40" xfId="49" applyFont="1" applyBorder="1" applyAlignment="1">
      <alignment vertical="center"/>
    </xf>
    <xf numFmtId="38" fontId="32" fillId="0" borderId="72" xfId="49" applyFont="1" applyBorder="1" applyAlignment="1">
      <alignment vertical="center"/>
    </xf>
    <xf numFmtId="0" fontId="32" fillId="0" borderId="0" xfId="0" applyFont="1" applyAlignment="1">
      <alignment horizontal="left" vertical="center" indent="2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indent="3"/>
    </xf>
    <xf numFmtId="0" fontId="0" fillId="24" borderId="18" xfId="0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0" fontId="0" fillId="23" borderId="24" xfId="0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38" fontId="0" fillId="0" borderId="83" xfId="49" applyBorder="1" applyAlignment="1">
      <alignment vertical="center"/>
    </xf>
    <xf numFmtId="38" fontId="0" fillId="0" borderId="84" xfId="49" applyBorder="1" applyAlignment="1">
      <alignment vertical="center"/>
    </xf>
    <xf numFmtId="49" fontId="49" fillId="0" borderId="85" xfId="0" applyNumberFormat="1" applyFont="1" applyBorder="1" applyAlignment="1">
      <alignment vertical="center"/>
    </xf>
    <xf numFmtId="38" fontId="0" fillId="0" borderId="19" xfId="49" applyBorder="1" applyAlignment="1">
      <alignment vertical="center"/>
    </xf>
    <xf numFmtId="0" fontId="49" fillId="0" borderId="21" xfId="0" applyFont="1" applyBorder="1" applyAlignment="1">
      <alignment vertical="center"/>
    </xf>
    <xf numFmtId="0" fontId="0" fillId="21" borderId="75" xfId="0" applyFill="1" applyBorder="1" applyAlignment="1">
      <alignment vertical="center"/>
    </xf>
    <xf numFmtId="0" fontId="49" fillId="21" borderId="79" xfId="0" applyFont="1" applyFill="1" applyBorder="1" applyAlignment="1">
      <alignment vertical="center"/>
    </xf>
    <xf numFmtId="38" fontId="0" fillId="21" borderId="78" xfId="49" applyFill="1" applyBorder="1" applyAlignment="1">
      <alignment vertical="center"/>
    </xf>
    <xf numFmtId="0" fontId="49" fillId="0" borderId="22" xfId="0" applyFont="1" applyBorder="1" applyAlignment="1">
      <alignment vertical="center"/>
    </xf>
    <xf numFmtId="38" fontId="0" fillId="0" borderId="14" xfId="49" applyBorder="1" applyAlignment="1">
      <alignment vertical="center"/>
    </xf>
    <xf numFmtId="38" fontId="0" fillId="0" borderId="0" xfId="49" applyAlignment="1">
      <alignment vertical="center"/>
    </xf>
    <xf numFmtId="38" fontId="50" fillId="0" borderId="0" xfId="49" applyFont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204" fontId="0" fillId="0" borderId="83" xfId="49" applyNumberFormat="1" applyBorder="1" applyAlignment="1">
      <alignment vertical="center"/>
    </xf>
    <xf numFmtId="204" fontId="0" fillId="0" borderId="84" xfId="49" applyNumberFormat="1" applyBorder="1" applyAlignment="1">
      <alignment vertical="center"/>
    </xf>
    <xf numFmtId="204" fontId="0" fillId="0" borderId="19" xfId="49" applyNumberFormat="1" applyBorder="1" applyAlignment="1">
      <alignment vertical="center"/>
    </xf>
    <xf numFmtId="204" fontId="0" fillId="21" borderId="78" xfId="49" applyNumberFormat="1" applyFill="1" applyBorder="1" applyAlignment="1">
      <alignment vertical="center"/>
    </xf>
    <xf numFmtId="204" fontId="0" fillId="0" borderId="14" xfId="49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 indent="1"/>
    </xf>
    <xf numFmtId="0" fontId="32" fillId="0" borderId="18" xfId="0" applyFon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32" fillId="0" borderId="19" xfId="0" applyFont="1" applyBorder="1" applyAlignment="1">
      <alignment horizontal="right" vertical="center"/>
    </xf>
    <xf numFmtId="178" fontId="32" fillId="0" borderId="19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right" vertical="center"/>
    </xf>
    <xf numFmtId="0" fontId="32" fillId="5" borderId="21" xfId="0" applyFont="1" applyFill="1" applyBorder="1" applyAlignment="1">
      <alignment horizontal="right" vertical="center"/>
    </xf>
    <xf numFmtId="178" fontId="32" fillId="5" borderId="19" xfId="0" applyNumberFormat="1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3" xfId="0" applyBorder="1" applyAlignment="1">
      <alignment vertical="center"/>
    </xf>
    <xf numFmtId="178" fontId="0" fillId="0" borderId="83" xfId="49" applyNumberFormat="1" applyBorder="1" applyAlignment="1">
      <alignment vertical="center"/>
    </xf>
    <xf numFmtId="38" fontId="0" fillId="0" borderId="84" xfId="49" applyFill="1" applyBorder="1" applyAlignment="1">
      <alignment vertical="center"/>
    </xf>
    <xf numFmtId="178" fontId="0" fillId="0" borderId="83" xfId="49" applyNumberFormat="1" applyFill="1" applyBorder="1" applyAlignment="1">
      <alignment vertical="center"/>
    </xf>
    <xf numFmtId="178" fontId="0" fillId="0" borderId="19" xfId="49" applyNumberFormat="1" applyBorder="1" applyAlignment="1">
      <alignment vertical="center"/>
    </xf>
    <xf numFmtId="38" fontId="0" fillId="0" borderId="21" xfId="49" applyBorder="1" applyAlignment="1">
      <alignment vertical="center"/>
    </xf>
    <xf numFmtId="38" fontId="0" fillId="0" borderId="21" xfId="49" applyFill="1" applyBorder="1" applyAlignment="1">
      <alignment vertical="center"/>
    </xf>
    <xf numFmtId="178" fontId="0" fillId="0" borderId="19" xfId="49" applyNumberFormat="1" applyFill="1" applyBorder="1" applyAlignment="1">
      <alignment vertical="center"/>
    </xf>
    <xf numFmtId="0" fontId="0" fillId="21" borderId="86" xfId="0" applyFill="1" applyBorder="1" applyAlignment="1">
      <alignment horizontal="center" vertical="center"/>
    </xf>
    <xf numFmtId="0" fontId="0" fillId="21" borderId="78" xfId="0" applyFill="1" applyBorder="1" applyAlignment="1">
      <alignment vertical="center"/>
    </xf>
    <xf numFmtId="178" fontId="0" fillId="21" borderId="78" xfId="49" applyNumberFormat="1" applyFill="1" applyBorder="1" applyAlignment="1">
      <alignment vertical="center"/>
    </xf>
    <xf numFmtId="38" fontId="0" fillId="21" borderId="77" xfId="49" applyFill="1" applyBorder="1" applyAlignment="1">
      <alignment vertical="center"/>
    </xf>
    <xf numFmtId="178" fontId="0" fillId="0" borderId="14" xfId="49" applyNumberFormat="1" applyBorder="1" applyAlignment="1">
      <alignment vertical="center"/>
    </xf>
    <xf numFmtId="38" fontId="0" fillId="0" borderId="22" xfId="49" applyBorder="1" applyAlignment="1">
      <alignment vertical="center"/>
    </xf>
    <xf numFmtId="38" fontId="0" fillId="0" borderId="22" xfId="49" applyFill="1" applyBorder="1" applyAlignment="1">
      <alignment vertical="center"/>
    </xf>
    <xf numFmtId="178" fontId="0" fillId="0" borderId="14" xfId="49" applyNumberFormat="1" applyFill="1" applyBorder="1" applyAlignment="1">
      <alignment vertical="center"/>
    </xf>
    <xf numFmtId="178" fontId="50" fillId="0" borderId="0" xfId="49" applyNumberFormat="1" applyFont="1" applyAlignment="1">
      <alignment vertical="center"/>
    </xf>
    <xf numFmtId="0" fontId="0" fillId="0" borderId="19" xfId="0" applyFill="1" applyBorder="1" applyAlignment="1">
      <alignment vertical="center"/>
    </xf>
    <xf numFmtId="0" fontId="0" fillId="24" borderId="87" xfId="0" applyFill="1" applyBorder="1" applyAlignment="1">
      <alignment horizontal="center" vertical="center"/>
    </xf>
    <xf numFmtId="0" fontId="0" fillId="24" borderId="83" xfId="0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24" borderId="25" xfId="0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7" borderId="83" xfId="0" applyFill="1" applyBorder="1" applyAlignment="1">
      <alignment horizontal="center" vertical="center"/>
    </xf>
    <xf numFmtId="0" fontId="0" fillId="7" borderId="83" xfId="0" applyFill="1" applyBorder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19" xfId="0" applyFill="1" applyBorder="1" applyAlignment="1">
      <alignment vertical="center"/>
    </xf>
    <xf numFmtId="0" fontId="0" fillId="7" borderId="25" xfId="0" applyFill="1" applyBorder="1" applyAlignment="1">
      <alignment horizontal="center" vertical="center"/>
    </xf>
    <xf numFmtId="0" fontId="0" fillId="7" borderId="14" xfId="0" applyFill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24" xfId="49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32" fillId="0" borderId="18" xfId="49" applyFont="1" applyBorder="1" applyAlignment="1">
      <alignment vertical="center"/>
    </xf>
    <xf numFmtId="38" fontId="32" fillId="0" borderId="24" xfId="49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38" fontId="32" fillId="0" borderId="21" xfId="49" applyFont="1" applyBorder="1" applyAlignment="1">
      <alignment vertical="center"/>
    </xf>
    <xf numFmtId="38" fontId="32" fillId="0" borderId="12" xfId="49" applyFont="1" applyBorder="1" applyAlignment="1">
      <alignment vertical="center"/>
    </xf>
    <xf numFmtId="38" fontId="32" fillId="0" borderId="21" xfId="49" applyFont="1" applyBorder="1" applyAlignment="1">
      <alignment horizontal="right" vertical="center"/>
    </xf>
    <xf numFmtId="38" fontId="0" fillId="0" borderId="19" xfId="49" applyFont="1" applyBorder="1" applyAlignment="1">
      <alignment vertical="center"/>
    </xf>
    <xf numFmtId="38" fontId="32" fillId="0" borderId="19" xfId="49" applyFont="1" applyBorder="1" applyAlignment="1">
      <alignment vertical="center"/>
    </xf>
    <xf numFmtId="0" fontId="0" fillId="0" borderId="87" xfId="0" applyBorder="1" applyAlignment="1">
      <alignment vertical="center"/>
    </xf>
    <xf numFmtId="38" fontId="0" fillId="0" borderId="88" xfId="49" applyBorder="1" applyAlignment="1">
      <alignment vertical="center"/>
    </xf>
    <xf numFmtId="0" fontId="0" fillId="0" borderId="28" xfId="0" applyBorder="1" applyAlignment="1">
      <alignment vertical="center"/>
    </xf>
    <xf numFmtId="204" fontId="0" fillId="0" borderId="19" xfId="0" applyNumberFormat="1" applyBorder="1" applyAlignment="1">
      <alignment vertical="center"/>
    </xf>
    <xf numFmtId="0" fontId="0" fillId="21" borderId="76" xfId="0" applyFill="1" applyBorder="1" applyAlignment="1">
      <alignment vertical="center"/>
    </xf>
    <xf numFmtId="38" fontId="0" fillId="21" borderId="79" xfId="49" applyFill="1" applyBorder="1" applyAlignment="1">
      <alignment vertical="center"/>
    </xf>
    <xf numFmtId="0" fontId="0" fillId="0" borderId="25" xfId="0" applyBorder="1" applyAlignment="1">
      <alignment vertical="center"/>
    </xf>
    <xf numFmtId="38" fontId="0" fillId="0" borderId="11" xfId="49" applyBorder="1" applyAlignment="1">
      <alignment vertical="center"/>
    </xf>
    <xf numFmtId="204" fontId="0" fillId="0" borderId="14" xfId="0" applyNumberFormat="1" applyBorder="1" applyAlignment="1">
      <alignment vertical="center"/>
    </xf>
    <xf numFmtId="185" fontId="0" fillId="0" borderId="21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15" fontId="6" fillId="8" borderId="15" xfId="0" applyNumberFormat="1" applyFont="1" applyFill="1" applyBorder="1" applyAlignment="1">
      <alignment vertical="center"/>
    </xf>
    <xf numFmtId="0" fontId="6" fillId="0" borderId="10" xfId="72" applyFont="1" applyBorder="1" applyAlignment="1">
      <alignment/>
      <protection/>
    </xf>
    <xf numFmtId="38" fontId="6" fillId="0" borderId="20" xfId="72" applyNumberFormat="1" applyFont="1" applyBorder="1" applyAlignment="1">
      <alignment horizontal="center" vertical="center" wrapText="1"/>
      <protection/>
    </xf>
    <xf numFmtId="215" fontId="6" fillId="8" borderId="15" xfId="72" applyNumberFormat="1" applyFont="1" applyFill="1" applyBorder="1" applyAlignment="1">
      <alignment horizontal="center" vertical="center" wrapText="1"/>
      <protection/>
    </xf>
    <xf numFmtId="215" fontId="3" fillId="8" borderId="15" xfId="70" applyNumberFormat="1" applyFont="1" applyFill="1" applyBorder="1" applyAlignment="1">
      <alignment horizontal="center" vertical="center" wrapText="1"/>
      <protection/>
    </xf>
    <xf numFmtId="38" fontId="6" fillId="0" borderId="10" xfId="72" applyNumberFormat="1" applyFont="1" applyBorder="1" applyAlignment="1">
      <alignment horizontal="center" vertical="center"/>
      <protection/>
    </xf>
    <xf numFmtId="38" fontId="6" fillId="0" borderId="15" xfId="72" applyNumberFormat="1" applyFont="1" applyBorder="1" applyAlignment="1">
      <alignment horizontal="center" vertical="center"/>
      <protection/>
    </xf>
    <xf numFmtId="221" fontId="6" fillId="0" borderId="15" xfId="72" applyNumberFormat="1" applyFont="1" applyBorder="1" applyAlignment="1">
      <alignment horizontal="center" vertical="center" wrapText="1"/>
      <protection/>
    </xf>
    <xf numFmtId="38" fontId="6" fillId="0" borderId="20" xfId="72" applyNumberFormat="1" applyFont="1" applyBorder="1" applyAlignment="1">
      <alignment horizontal="center" vertical="center"/>
      <protection/>
    </xf>
    <xf numFmtId="38" fontId="6" fillId="0" borderId="15" xfId="72" applyNumberFormat="1" applyFont="1" applyBorder="1" applyAlignment="1">
      <alignment vertical="center"/>
      <protection/>
    </xf>
    <xf numFmtId="0" fontId="0" fillId="5" borderId="89" xfId="0" applyFill="1" applyBorder="1" applyAlignment="1">
      <alignment vertical="center"/>
    </xf>
    <xf numFmtId="38" fontId="0" fillId="0" borderId="90" xfId="49" applyBorder="1" applyAlignment="1">
      <alignment vertical="center"/>
    </xf>
    <xf numFmtId="38" fontId="0" fillId="0" borderId="91" xfId="49" applyBorder="1" applyAlignment="1">
      <alignment vertical="center"/>
    </xf>
    <xf numFmtId="38" fontId="0" fillId="21" borderId="92" xfId="49" applyFill="1" applyBorder="1" applyAlignment="1">
      <alignment vertical="center"/>
    </xf>
    <xf numFmtId="38" fontId="0" fillId="0" borderId="93" xfId="49" applyBorder="1" applyAlignment="1">
      <alignment vertical="center"/>
    </xf>
    <xf numFmtId="178" fontId="0" fillId="21" borderId="80" xfId="49" applyNumberFormat="1" applyFill="1" applyBorder="1" applyAlignment="1">
      <alignment vertical="center"/>
    </xf>
    <xf numFmtId="178" fontId="1" fillId="0" borderId="12" xfId="0" applyNumberFormat="1" applyFont="1" applyBorder="1" applyAlignment="1">
      <alignment horizontal="center" vertical="center"/>
    </xf>
    <xf numFmtId="178" fontId="1" fillId="5" borderId="12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8" fillId="24" borderId="19" xfId="0" applyFont="1" applyFill="1" applyBorder="1" applyAlignment="1">
      <alignment horizontal="center" vertical="center"/>
    </xf>
    <xf numFmtId="0" fontId="32" fillId="5" borderId="21" xfId="0" applyFont="1" applyFill="1" applyBorder="1" applyAlignment="1">
      <alignment vertical="center"/>
    </xf>
    <xf numFmtId="0" fontId="28" fillId="24" borderId="1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right" vertical="center"/>
    </xf>
    <xf numFmtId="0" fontId="0" fillId="24" borderId="14" xfId="0" applyFill="1" applyBorder="1" applyAlignment="1">
      <alignment horizontal="right" vertical="center"/>
    </xf>
    <xf numFmtId="0" fontId="32" fillId="7" borderId="14" xfId="0" applyFont="1" applyFill="1" applyBorder="1" applyAlignment="1">
      <alignment horizontal="right" vertical="center"/>
    </xf>
    <xf numFmtId="0" fontId="0" fillId="7" borderId="18" xfId="0" applyFill="1" applyBorder="1" applyAlignment="1">
      <alignment horizontal="right" vertical="center"/>
    </xf>
    <xf numFmtId="0" fontId="32" fillId="7" borderId="18" xfId="0" applyFont="1" applyFill="1" applyBorder="1" applyAlignment="1">
      <alignment horizontal="right" vertical="center"/>
    </xf>
    <xf numFmtId="0" fontId="32" fillId="7" borderId="15" xfId="0" applyFont="1" applyFill="1" applyBorder="1" applyAlignment="1">
      <alignment horizontal="right" vertical="center"/>
    </xf>
    <xf numFmtId="0" fontId="0" fillId="5" borderId="15" xfId="0" applyFill="1" applyBorder="1" applyAlignment="1">
      <alignment horizontal="right" vertical="center"/>
    </xf>
    <xf numFmtId="0" fontId="32" fillId="24" borderId="21" xfId="0" applyFont="1" applyFill="1" applyBorder="1" applyAlignment="1">
      <alignment horizontal="right" vertical="center"/>
    </xf>
    <xf numFmtId="0" fontId="0" fillId="24" borderId="21" xfId="0" applyFill="1" applyBorder="1" applyAlignment="1">
      <alignment horizontal="right" vertical="center"/>
    </xf>
    <xf numFmtId="0" fontId="0" fillId="23" borderId="21" xfId="0" applyFill="1" applyBorder="1" applyAlignment="1">
      <alignment horizontal="right" vertical="center"/>
    </xf>
    <xf numFmtId="0" fontId="0" fillId="5" borderId="21" xfId="0" applyFill="1" applyBorder="1" applyAlignment="1">
      <alignment horizontal="right" vertical="center"/>
    </xf>
    <xf numFmtId="0" fontId="32" fillId="5" borderId="22" xfId="0" applyFont="1" applyFill="1" applyBorder="1" applyAlignment="1">
      <alignment horizontal="right" vertical="center"/>
    </xf>
    <xf numFmtId="0" fontId="0" fillId="5" borderId="14" xfId="0" applyFill="1" applyBorder="1" applyAlignment="1">
      <alignment horizontal="right" vertical="center"/>
    </xf>
    <xf numFmtId="0" fontId="32" fillId="0" borderId="94" xfId="0" applyFont="1" applyBorder="1" applyAlignment="1">
      <alignment vertical="center"/>
    </xf>
    <xf numFmtId="38" fontId="0" fillId="0" borderId="83" xfId="49" applyBorder="1" applyAlignment="1">
      <alignment horizontal="right" vertical="center"/>
    </xf>
    <xf numFmtId="179" fontId="0" fillId="0" borderId="83" xfId="49" applyNumberFormat="1" applyBorder="1" applyAlignment="1">
      <alignment vertical="center"/>
    </xf>
    <xf numFmtId="179" fontId="0" fillId="0" borderId="19" xfId="49" applyNumberFormat="1" applyBorder="1" applyAlignment="1">
      <alignment vertical="center"/>
    </xf>
    <xf numFmtId="179" fontId="0" fillId="0" borderId="14" xfId="49" applyNumberFormat="1" applyBorder="1" applyAlignment="1">
      <alignment vertical="center"/>
    </xf>
    <xf numFmtId="0" fontId="32" fillId="24" borderId="84" xfId="0" applyFont="1" applyFill="1" applyBorder="1" applyAlignment="1">
      <alignment vertical="center"/>
    </xf>
    <xf numFmtId="49" fontId="49" fillId="24" borderId="85" xfId="0" applyNumberFormat="1" applyFont="1" applyFill="1" applyBorder="1" applyAlignment="1">
      <alignment vertical="center"/>
    </xf>
    <xf numFmtId="0" fontId="49" fillId="24" borderId="21" xfId="0" applyFont="1" applyFill="1" applyBorder="1" applyAlignment="1">
      <alignment vertical="center"/>
    </xf>
    <xf numFmtId="0" fontId="49" fillId="24" borderId="22" xfId="0" applyFont="1" applyFill="1" applyBorder="1" applyAlignment="1">
      <alignment vertical="center"/>
    </xf>
    <xf numFmtId="0" fontId="32" fillId="7" borderId="84" xfId="0" applyFont="1" applyFill="1" applyBorder="1" applyAlignment="1">
      <alignment vertical="center"/>
    </xf>
    <xf numFmtId="49" fontId="49" fillId="7" borderId="85" xfId="0" applyNumberFormat="1" applyFont="1" applyFill="1" applyBorder="1" applyAlignment="1">
      <alignment vertical="center"/>
    </xf>
    <xf numFmtId="0" fontId="49" fillId="7" borderId="21" xfId="0" applyFont="1" applyFill="1" applyBorder="1" applyAlignment="1">
      <alignment vertical="center"/>
    </xf>
    <xf numFmtId="0" fontId="49" fillId="7" borderId="22" xfId="0" applyFont="1" applyFill="1" applyBorder="1" applyAlignment="1">
      <alignment vertical="center"/>
    </xf>
    <xf numFmtId="0" fontId="51" fillId="0" borderId="24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0" fillId="0" borderId="24" xfId="72" applyFont="1" applyFill="1" applyBorder="1" applyAlignment="1">
      <alignment vertical="center"/>
      <protection/>
    </xf>
    <xf numFmtId="38" fontId="6" fillId="0" borderId="24" xfId="49" applyFont="1" applyFill="1" applyBorder="1" applyAlignment="1">
      <alignment vertical="center"/>
    </xf>
    <xf numFmtId="215" fontId="6" fillId="0" borderId="24" xfId="72" applyNumberFormat="1" applyFont="1" applyFill="1" applyBorder="1" applyAlignment="1">
      <alignment vertical="center"/>
      <protection/>
    </xf>
    <xf numFmtId="215" fontId="3" fillId="0" borderId="24" xfId="70" applyNumberFormat="1" applyFont="1" applyFill="1" applyBorder="1" applyAlignment="1" quotePrefix="1">
      <alignment vertical="center"/>
      <protection/>
    </xf>
    <xf numFmtId="38" fontId="3" fillId="0" borderId="24" xfId="49" applyFont="1" applyFill="1" applyBorder="1" applyAlignment="1">
      <alignment vertical="center"/>
    </xf>
    <xf numFmtId="221" fontId="3" fillId="0" borderId="24" xfId="70" applyNumberFormat="1" applyFont="1" applyFill="1" applyBorder="1" applyAlignment="1">
      <alignment vertical="center"/>
      <protection/>
    </xf>
    <xf numFmtId="49" fontId="9" fillId="0" borderId="24" xfId="70" applyNumberFormat="1" applyFont="1" applyFill="1" applyBorder="1" applyAlignment="1">
      <alignment vertical="center"/>
      <protection/>
    </xf>
    <xf numFmtId="179" fontId="0" fillId="21" borderId="80" xfId="49" applyNumberFormat="1" applyFill="1" applyBorder="1" applyAlignment="1">
      <alignment vertical="center"/>
    </xf>
    <xf numFmtId="0" fontId="49" fillId="0" borderId="24" xfId="0" applyFont="1" applyBorder="1" applyAlignment="1">
      <alignment vertical="center"/>
    </xf>
    <xf numFmtId="204" fontId="0" fillId="0" borderId="24" xfId="49" applyNumberFormat="1" applyBorder="1" applyAlignment="1">
      <alignment vertical="center"/>
    </xf>
    <xf numFmtId="179" fontId="0" fillId="0" borderId="24" xfId="49" applyNumberFormat="1" applyBorder="1" applyAlignment="1">
      <alignment vertical="center"/>
    </xf>
    <xf numFmtId="38" fontId="0" fillId="0" borderId="0" xfId="49" applyFill="1" applyBorder="1" applyAlignment="1">
      <alignment vertical="center"/>
    </xf>
    <xf numFmtId="178" fontId="0" fillId="0" borderId="0" xfId="49" applyNumberFormat="1" applyFill="1" applyBorder="1" applyAlignment="1">
      <alignment vertical="center"/>
    </xf>
    <xf numFmtId="38" fontId="28" fillId="0" borderId="0" xfId="49" applyFont="1" applyAlignment="1">
      <alignment horizontal="left" vertical="center" indent="2"/>
    </xf>
    <xf numFmtId="0" fontId="1" fillId="7" borderId="14" xfId="0" applyFont="1" applyFill="1" applyBorder="1" applyAlignment="1">
      <alignment vertical="top"/>
    </xf>
    <xf numFmtId="0" fontId="28" fillId="5" borderId="21" xfId="0" applyFont="1" applyFill="1" applyBorder="1" applyAlignment="1">
      <alignment vertical="center"/>
    </xf>
    <xf numFmtId="0" fontId="1" fillId="7" borderId="14" xfId="0" applyFont="1" applyFill="1" applyBorder="1" applyAlignment="1">
      <alignment horizontal="left" vertical="top"/>
    </xf>
    <xf numFmtId="0" fontId="0" fillId="5" borderId="19" xfId="0" applyFill="1" applyBorder="1" applyAlignment="1">
      <alignment horizontal="right" vertical="center"/>
    </xf>
    <xf numFmtId="0" fontId="28" fillId="23" borderId="18" xfId="0" applyFont="1" applyFill="1" applyBorder="1" applyAlignment="1">
      <alignment horizontal="center" vertical="center"/>
    </xf>
    <xf numFmtId="204" fontId="0" fillId="0" borderId="21" xfId="49" applyNumberFormat="1" applyBorder="1" applyAlignment="1">
      <alignment vertical="center"/>
    </xf>
    <xf numFmtId="204" fontId="0" fillId="21" borderId="77" xfId="49" applyNumberFormat="1" applyFill="1" applyBorder="1" applyAlignment="1">
      <alignment vertical="center"/>
    </xf>
    <xf numFmtId="204" fontId="0" fillId="0" borderId="22" xfId="49" applyNumberFormat="1" applyBorder="1" applyAlignment="1">
      <alignment vertical="center"/>
    </xf>
    <xf numFmtId="0" fontId="32" fillId="5" borderId="89" xfId="0" applyFont="1" applyFill="1" applyBorder="1" applyAlignment="1">
      <alignment vertical="center"/>
    </xf>
    <xf numFmtId="0" fontId="32" fillId="5" borderId="89" xfId="0" applyFont="1" applyFill="1" applyBorder="1" applyAlignment="1">
      <alignment horizontal="right" vertical="center"/>
    </xf>
    <xf numFmtId="0" fontId="28" fillId="24" borderId="18" xfId="0" applyFont="1" applyFill="1" applyBorder="1" applyAlignment="1">
      <alignment horizontal="center" vertical="center"/>
    </xf>
    <xf numFmtId="0" fontId="0" fillId="23" borderId="95" xfId="0" applyFill="1" applyBorder="1" applyAlignment="1">
      <alignment vertical="center"/>
    </xf>
    <xf numFmtId="0" fontId="0" fillId="23" borderId="89" xfId="0" applyFill="1" applyBorder="1" applyAlignment="1">
      <alignment vertical="center"/>
    </xf>
    <xf numFmtId="0" fontId="32" fillId="23" borderId="89" xfId="0" applyFont="1" applyFill="1" applyBorder="1" applyAlignment="1">
      <alignment horizontal="right" vertical="center"/>
    </xf>
    <xf numFmtId="0" fontId="32" fillId="5" borderId="0" xfId="0" applyFont="1" applyFill="1" applyBorder="1" applyAlignment="1">
      <alignment vertical="center"/>
    </xf>
    <xf numFmtId="0" fontId="32" fillId="5" borderId="0" xfId="0" applyFont="1" applyFill="1" applyBorder="1" applyAlignment="1">
      <alignment horizontal="right" vertical="center"/>
    </xf>
    <xf numFmtId="38" fontId="0" fillId="0" borderId="87" xfId="49" applyBorder="1" applyAlignment="1">
      <alignment vertical="center"/>
    </xf>
    <xf numFmtId="38" fontId="0" fillId="0" borderId="28" xfId="49" applyBorder="1" applyAlignment="1">
      <alignment vertical="center"/>
    </xf>
    <xf numFmtId="38" fontId="0" fillId="21" borderId="76" xfId="49" applyFill="1" applyBorder="1" applyAlignment="1">
      <alignment vertical="center"/>
    </xf>
    <xf numFmtId="38" fontId="0" fillId="0" borderId="25" xfId="49" applyBorder="1" applyAlignment="1">
      <alignment vertical="center"/>
    </xf>
    <xf numFmtId="0" fontId="0" fillId="23" borderId="96" xfId="0" applyFill="1" applyBorder="1" applyAlignment="1">
      <alignment vertical="center"/>
    </xf>
    <xf numFmtId="0" fontId="28" fillId="23" borderId="97" xfId="0" applyFont="1" applyFill="1" applyBorder="1" applyAlignment="1">
      <alignment horizontal="center" vertical="center"/>
    </xf>
    <xf numFmtId="0" fontId="0" fillId="23" borderId="98" xfId="0" applyFill="1" applyBorder="1" applyAlignment="1">
      <alignment horizontal="right" vertical="center"/>
    </xf>
    <xf numFmtId="204" fontId="0" fillId="0" borderId="99" xfId="49" applyNumberFormat="1" applyBorder="1" applyAlignment="1">
      <alignment vertical="center"/>
    </xf>
    <xf numFmtId="204" fontId="0" fillId="0" borderId="98" xfId="49" applyNumberFormat="1" applyBorder="1" applyAlignment="1">
      <alignment vertical="center"/>
    </xf>
    <xf numFmtId="204" fontId="0" fillId="21" borderId="100" xfId="49" applyNumberFormat="1" applyFill="1" applyBorder="1" applyAlignment="1">
      <alignment vertical="center"/>
    </xf>
    <xf numFmtId="204" fontId="0" fillId="0" borderId="101" xfId="49" applyNumberFormat="1" applyBorder="1" applyAlignment="1">
      <alignment vertical="center"/>
    </xf>
    <xf numFmtId="178" fontId="1" fillId="0" borderId="18" xfId="0" applyNumberFormat="1" applyFont="1" applyBorder="1" applyAlignment="1">
      <alignment horizontal="center" vertical="center"/>
    </xf>
    <xf numFmtId="178" fontId="32" fillId="0" borderId="21" xfId="0" applyNumberFormat="1" applyFont="1" applyBorder="1" applyAlignment="1">
      <alignment horizontal="center" vertical="center"/>
    </xf>
    <xf numFmtId="178" fontId="0" fillId="0" borderId="84" xfId="49" applyNumberFormat="1" applyBorder="1" applyAlignment="1">
      <alignment vertical="center"/>
    </xf>
    <xf numFmtId="178" fontId="0" fillId="0" borderId="21" xfId="49" applyNumberFormat="1" applyBorder="1" applyAlignment="1">
      <alignment vertical="center"/>
    </xf>
    <xf numFmtId="178" fontId="0" fillId="21" borderId="77" xfId="49" applyNumberFormat="1" applyFill="1" applyBorder="1" applyAlignment="1">
      <alignment vertical="center"/>
    </xf>
    <xf numFmtId="178" fontId="0" fillId="0" borderId="22" xfId="49" applyNumberFormat="1" applyBorder="1" applyAlignment="1">
      <alignment vertical="center"/>
    </xf>
    <xf numFmtId="38" fontId="0" fillId="0" borderId="102" xfId="49" applyFill="1" applyBorder="1" applyAlignment="1">
      <alignment vertical="center"/>
    </xf>
    <xf numFmtId="38" fontId="0" fillId="0" borderId="89" xfId="49" applyFill="1" applyBorder="1" applyAlignment="1">
      <alignment vertical="center"/>
    </xf>
    <xf numFmtId="38" fontId="0" fillId="21" borderId="103" xfId="49" applyFill="1" applyBorder="1" applyAlignment="1">
      <alignment vertical="center"/>
    </xf>
    <xf numFmtId="38" fontId="0" fillId="0" borderId="104" xfId="49" applyFill="1" applyBorder="1" applyAlignment="1">
      <alignment vertical="center"/>
    </xf>
    <xf numFmtId="204" fontId="0" fillId="21" borderId="80" xfId="0" applyNumberFormat="1" applyFill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21" borderId="77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21" xfId="0" applyFont="1" applyFill="1" applyBorder="1" applyAlignment="1">
      <alignment horizontal="right" vertical="center"/>
    </xf>
    <xf numFmtId="185" fontId="10" fillId="0" borderId="21" xfId="0" applyNumberFormat="1" applyFont="1" applyFill="1" applyBorder="1" applyAlignment="1">
      <alignment vertical="center"/>
    </xf>
    <xf numFmtId="185" fontId="10" fillId="0" borderId="0" xfId="0" applyNumberFormat="1" applyFont="1" applyFill="1" applyAlignment="1">
      <alignment vertical="center"/>
    </xf>
    <xf numFmtId="186" fontId="10" fillId="0" borderId="21" xfId="0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vertical="center"/>
    </xf>
    <xf numFmtId="186" fontId="10" fillId="0" borderId="0" xfId="0" applyNumberFormat="1" applyFont="1" applyFill="1" applyBorder="1" applyAlignment="1">
      <alignment vertical="center"/>
    </xf>
    <xf numFmtId="186" fontId="10" fillId="0" borderId="21" xfId="49" applyNumberFormat="1" applyFont="1" applyFill="1" applyBorder="1" applyAlignment="1">
      <alignment vertical="center"/>
    </xf>
    <xf numFmtId="186" fontId="10" fillId="0" borderId="0" xfId="49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3" fillId="0" borderId="21" xfId="0" applyFont="1" applyBorder="1" applyAlignment="1">
      <alignment horizontal="right" vertical="center"/>
    </xf>
    <xf numFmtId="38" fontId="10" fillId="0" borderId="21" xfId="0" applyNumberFormat="1" applyFont="1" applyFill="1" applyBorder="1" applyAlignment="1">
      <alignment vertical="center"/>
    </xf>
    <xf numFmtId="38" fontId="10" fillId="0" borderId="0" xfId="0" applyNumberFormat="1" applyFont="1" applyAlignment="1">
      <alignment vertical="center"/>
    </xf>
    <xf numFmtId="179" fontId="53" fillId="0" borderId="21" xfId="0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38" fontId="10" fillId="0" borderId="21" xfId="49" applyFont="1" applyFill="1" applyBorder="1" applyAlignment="1">
      <alignment vertical="center"/>
    </xf>
    <xf numFmtId="38" fontId="10" fillId="0" borderId="21" xfId="49" applyNumberFormat="1" applyFont="1" applyFill="1" applyBorder="1" applyAlignment="1">
      <alignment vertical="center"/>
    </xf>
    <xf numFmtId="186" fontId="53" fillId="0" borderId="21" xfId="0" applyNumberFormat="1" applyFont="1" applyFill="1" applyBorder="1" applyAlignment="1">
      <alignment vertical="center"/>
    </xf>
    <xf numFmtId="186" fontId="53" fillId="0" borderId="21" xfId="49" applyNumberFormat="1" applyFont="1" applyFill="1" applyBorder="1" applyAlignment="1">
      <alignment vertical="center"/>
    </xf>
    <xf numFmtId="0" fontId="55" fillId="0" borderId="0" xfId="43" applyFont="1" applyAlignment="1">
      <alignment vertical="center"/>
    </xf>
    <xf numFmtId="22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1" xfId="7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05" xfId="71" applyFont="1" applyFill="1" applyBorder="1" applyAlignment="1">
      <alignment horizontal="center" vertical="center"/>
      <protection/>
    </xf>
    <xf numFmtId="0" fontId="0" fillId="0" borderId="106" xfId="71" applyFont="1" applyFill="1" applyBorder="1" applyAlignment="1">
      <alignment horizontal="center" vertical="center"/>
      <protection/>
    </xf>
    <xf numFmtId="0" fontId="0" fillId="0" borderId="29" xfId="71" applyFont="1" applyFill="1" applyBorder="1" applyAlignment="1">
      <alignment horizontal="center" vertical="center"/>
      <protection/>
    </xf>
    <xf numFmtId="0" fontId="0" fillId="0" borderId="18" xfId="71" applyFont="1" applyFill="1" applyBorder="1" applyAlignment="1">
      <alignment horizontal="center" vertical="center" textRotation="255"/>
      <protection/>
    </xf>
    <xf numFmtId="0" fontId="0" fillId="0" borderId="13" xfId="71" applyFont="1" applyFill="1" applyBorder="1" applyAlignment="1">
      <alignment horizontal="center" vertical="center" textRotation="255"/>
      <protection/>
    </xf>
    <xf numFmtId="0" fontId="0" fillId="0" borderId="21" xfId="71" applyFont="1" applyFill="1" applyBorder="1" applyAlignment="1">
      <alignment horizontal="center" vertical="center" textRotation="255"/>
      <protection/>
    </xf>
    <xf numFmtId="0" fontId="0" fillId="0" borderId="28" xfId="71" applyFont="1" applyFill="1" applyBorder="1" applyAlignment="1">
      <alignment horizontal="center" vertical="center" textRotation="255"/>
      <protection/>
    </xf>
    <xf numFmtId="0" fontId="0" fillId="0" borderId="22" xfId="71" applyFont="1" applyFill="1" applyBorder="1" applyAlignment="1">
      <alignment horizontal="center" vertical="center" textRotation="255"/>
      <protection/>
    </xf>
    <xf numFmtId="0" fontId="0" fillId="0" borderId="25" xfId="71" applyFont="1" applyFill="1" applyBorder="1" applyAlignment="1">
      <alignment horizontal="center" vertical="center" textRotation="255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24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24" xfId="71" applyFont="1" applyFill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8" fillId="0" borderId="18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6" fillId="0" borderId="24" xfId="71" applyFont="1" applyFill="1" applyBorder="1" applyAlignment="1">
      <alignment horizontal="left" vertical="center" wrapText="1"/>
      <protection/>
    </xf>
    <xf numFmtId="0" fontId="0" fillId="0" borderId="12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2" fillId="0" borderId="24" xfId="71" applyFont="1" applyFill="1" applyBorder="1" applyAlignment="1">
      <alignment horizontal="left" vertical="center" wrapText="1"/>
      <protection/>
    </xf>
    <xf numFmtId="0" fontId="32" fillId="0" borderId="11" xfId="0" applyFont="1" applyBorder="1" applyAlignment="1">
      <alignment vertical="center"/>
    </xf>
    <xf numFmtId="0" fontId="32" fillId="0" borderId="24" xfId="71" applyFont="1" applyFill="1" applyBorder="1" applyAlignment="1">
      <alignment horizontal="left" vertical="center"/>
      <protection/>
    </xf>
    <xf numFmtId="0" fontId="32" fillId="0" borderId="24" xfId="71" applyFont="1" applyFill="1" applyBorder="1" applyAlignment="1">
      <alignment horizontal="left" vertical="center" wrapText="1" shrinkToFit="1"/>
      <protection/>
    </xf>
    <xf numFmtId="0" fontId="0" fillId="0" borderId="22" xfId="0" applyFill="1" applyBorder="1" applyAlignment="1">
      <alignment horizontal="center" vertical="center"/>
    </xf>
    <xf numFmtId="0" fontId="6" fillId="0" borderId="11" xfId="71" applyFont="1" applyFill="1" applyBorder="1" applyAlignment="1">
      <alignment horizontal="left" vertical="center"/>
      <protection/>
    </xf>
    <xf numFmtId="0" fontId="0" fillId="0" borderId="18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8" xfId="71" applyFont="1" applyFill="1" applyBorder="1" applyAlignment="1">
      <alignment horizontal="left" vertical="center" wrapText="1"/>
      <protection/>
    </xf>
    <xf numFmtId="0" fontId="0" fillId="0" borderId="13" xfId="71" applyFont="1" applyFill="1" applyBorder="1" applyAlignment="1">
      <alignment horizontal="left" vertical="center" wrapText="1"/>
      <protection/>
    </xf>
    <xf numFmtId="0" fontId="0" fillId="0" borderId="24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 textRotation="255"/>
    </xf>
    <xf numFmtId="0" fontId="0" fillId="0" borderId="19" xfId="0" applyFill="1" applyBorder="1" applyAlignment="1">
      <alignment vertical="center" textRotation="255"/>
    </xf>
    <xf numFmtId="0" fontId="0" fillId="0" borderId="14" xfId="0" applyFill="1" applyBorder="1" applyAlignment="1">
      <alignment vertical="center" textRotation="255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0" xfId="71" applyFont="1" applyFill="1" applyBorder="1" applyAlignment="1">
      <alignment horizontal="left" vertical="center"/>
      <protection/>
    </xf>
    <xf numFmtId="0" fontId="0" fillId="0" borderId="16" xfId="71" applyFont="1" applyFill="1" applyBorder="1" applyAlignment="1">
      <alignment horizontal="left" vertical="center"/>
      <protection/>
    </xf>
    <xf numFmtId="0" fontId="0" fillId="0" borderId="10" xfId="71" applyFont="1" applyFill="1" applyBorder="1" applyAlignment="1">
      <alignment horizontal="left" vertical="center" shrinkToFit="1"/>
      <protection/>
    </xf>
    <xf numFmtId="0" fontId="0" fillId="0" borderId="16" xfId="71" applyFont="1" applyFill="1" applyBorder="1" applyAlignment="1">
      <alignment horizontal="left" vertical="center" shrinkToFit="1"/>
      <protection/>
    </xf>
    <xf numFmtId="0" fontId="6" fillId="0" borderId="21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2" xfId="0" applyFill="1" applyBorder="1" applyAlignment="1">
      <alignment vertical="center" textRotation="255" shrinkToFit="1"/>
    </xf>
    <xf numFmtId="0" fontId="0" fillId="0" borderId="14" xfId="0" applyBorder="1" applyAlignment="1">
      <alignment vertical="center" textRotation="255" shrinkToFit="1"/>
    </xf>
    <xf numFmtId="0" fontId="0" fillId="0" borderId="19" xfId="0" applyFill="1" applyBorder="1" applyAlignment="1">
      <alignment vertical="center" textRotation="255" shrinkToFit="1"/>
    </xf>
    <xf numFmtId="0" fontId="0" fillId="0" borderId="14" xfId="0" applyFill="1" applyBorder="1" applyAlignment="1">
      <alignment vertical="center" textRotation="255" shrinkToFit="1"/>
    </xf>
    <xf numFmtId="0" fontId="6" fillId="0" borderId="18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49" fontId="3" fillId="0" borderId="18" xfId="70" applyNumberFormat="1" applyFont="1" applyFill="1" applyBorder="1" applyAlignment="1">
      <alignment horizontal="center" vertical="center"/>
      <protection/>
    </xf>
    <xf numFmtId="49" fontId="3" fillId="0" borderId="24" xfId="70" applyNumberFormat="1" applyFont="1" applyFill="1" applyBorder="1" applyAlignment="1">
      <alignment horizontal="center" vertical="center"/>
      <protection/>
    </xf>
    <xf numFmtId="0" fontId="6" fillId="0" borderId="24" xfId="72" applyFont="1" applyBorder="1" applyAlignment="1">
      <alignment/>
      <protection/>
    </xf>
    <xf numFmtId="0" fontId="6" fillId="0" borderId="21" xfId="72" applyFont="1" applyBorder="1" applyAlignment="1">
      <alignment/>
      <protection/>
    </xf>
    <xf numFmtId="0" fontId="6" fillId="0" borderId="0" xfId="72" applyFont="1" applyBorder="1" applyAlignment="1">
      <alignment/>
      <protection/>
    </xf>
    <xf numFmtId="0" fontId="6" fillId="0" borderId="22" xfId="72" applyFont="1" applyBorder="1" applyAlignment="1">
      <alignment/>
      <protection/>
    </xf>
    <xf numFmtId="0" fontId="6" fillId="0" borderId="11" xfId="72" applyFont="1" applyBorder="1" applyAlignment="1">
      <alignment/>
      <protection/>
    </xf>
    <xf numFmtId="0" fontId="6" fillId="21" borderId="20" xfId="72" applyFont="1" applyFill="1" applyBorder="1" applyAlignment="1">
      <alignment horizontal="center" vertical="center"/>
      <protection/>
    </xf>
    <xf numFmtId="0" fontId="6" fillId="21" borderId="10" xfId="72" applyFont="1" applyFill="1" applyBorder="1" applyAlignment="1">
      <alignment horizontal="center" vertical="center"/>
      <protection/>
    </xf>
    <xf numFmtId="0" fontId="6" fillId="21" borderId="16" xfId="72" applyFont="1" applyFill="1" applyBorder="1" applyAlignment="1">
      <alignment horizontal="center" vertical="center"/>
      <protection/>
    </xf>
    <xf numFmtId="49" fontId="3" fillId="0" borderId="18" xfId="70" applyNumberFormat="1" applyFont="1" applyFill="1" applyBorder="1" applyAlignment="1">
      <alignment horizontal="center" vertical="center" wrapText="1"/>
      <protection/>
    </xf>
    <xf numFmtId="49" fontId="3" fillId="0" borderId="21" xfId="70" applyNumberFormat="1" applyFont="1" applyFill="1" applyBorder="1" applyAlignment="1">
      <alignment horizontal="center" vertical="center" wrapText="1"/>
      <protection/>
    </xf>
    <xf numFmtId="0" fontId="6" fillId="0" borderId="22" xfId="72" applyFont="1" applyBorder="1" applyAlignment="1">
      <alignment horizontal="center" vertical="center" wrapText="1"/>
      <protection/>
    </xf>
    <xf numFmtId="49" fontId="3" fillId="0" borderId="20" xfId="70" applyNumberFormat="1" applyFont="1" applyFill="1" applyBorder="1" applyAlignment="1">
      <alignment horizontal="center" vertical="center"/>
      <protection/>
    </xf>
    <xf numFmtId="49" fontId="3" fillId="0" borderId="10" xfId="70" applyNumberFormat="1" applyFont="1" applyFill="1" applyBorder="1" applyAlignment="1">
      <alignment horizontal="center" vertical="center"/>
      <protection/>
    </xf>
    <xf numFmtId="0" fontId="6" fillId="0" borderId="10" xfId="72" applyFont="1" applyBorder="1" applyAlignment="1">
      <alignment vertical="center"/>
      <protection/>
    </xf>
    <xf numFmtId="0" fontId="35" fillId="0" borderId="10" xfId="72" applyBorder="1" applyAlignment="1">
      <alignment vertical="center"/>
      <protection/>
    </xf>
    <xf numFmtId="0" fontId="6" fillId="0" borderId="22" xfId="72" applyFont="1" applyBorder="1" applyAlignment="1">
      <alignment horizontal="center" vertical="center"/>
      <protection/>
    </xf>
    <xf numFmtId="0" fontId="6" fillId="0" borderId="14" xfId="72" applyFont="1" applyBorder="1" applyAlignment="1">
      <alignment horizontal="center" vertical="center"/>
      <protection/>
    </xf>
    <xf numFmtId="49" fontId="3" fillId="0" borderId="12" xfId="70" applyNumberFormat="1" applyFont="1" applyFill="1" applyBorder="1" applyAlignment="1">
      <alignment horizontal="center" vertical="center" wrapText="1"/>
      <protection/>
    </xf>
    <xf numFmtId="49" fontId="3" fillId="0" borderId="19" xfId="70" applyNumberFormat="1" applyFont="1" applyFill="1" applyBorder="1" applyAlignment="1">
      <alignment horizontal="center" vertical="center" wrapText="1"/>
      <protection/>
    </xf>
    <xf numFmtId="0" fontId="6" fillId="0" borderId="14" xfId="72" applyFont="1" applyBorder="1" applyAlignment="1">
      <alignment horizontal="center" vertical="center" wrapText="1"/>
      <protection/>
    </xf>
    <xf numFmtId="0" fontId="35" fillId="0" borderId="22" xfId="72" applyBorder="1" applyAlignment="1">
      <alignment horizontal="center" vertical="center"/>
      <protection/>
    </xf>
    <xf numFmtId="0" fontId="35" fillId="0" borderId="14" xfId="72" applyBorder="1" applyAlignment="1">
      <alignment vertical="center"/>
      <protection/>
    </xf>
    <xf numFmtId="49" fontId="26" fillId="0" borderId="0" xfId="70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49" fontId="9" fillId="0" borderId="21" xfId="70" applyNumberFormat="1" applyFont="1" applyFill="1" applyBorder="1" applyAlignment="1">
      <alignment vertical="center"/>
      <protection/>
    </xf>
    <xf numFmtId="49" fontId="9" fillId="0" borderId="0" xfId="70" applyNumberFormat="1" applyFont="1" applyFill="1" applyBorder="1" applyAlignment="1">
      <alignment vertical="center"/>
      <protection/>
    </xf>
    <xf numFmtId="0" fontId="0" fillId="0" borderId="0" xfId="72" applyFont="1" applyBorder="1" applyAlignment="1">
      <alignment vertical="center"/>
      <protection/>
    </xf>
    <xf numFmtId="0" fontId="32" fillId="5" borderId="18" xfId="0" applyFont="1" applyFill="1" applyBorder="1" applyAlignment="1">
      <alignment horizontal="center" vertical="center"/>
    </xf>
    <xf numFmtId="0" fontId="28" fillId="7" borderId="18" xfId="0" applyFont="1" applyFill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7" borderId="18" xfId="0" applyFont="1" applyFill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32" fillId="5" borderId="19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24" borderId="12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2" fillId="5" borderId="2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2" fillId="5" borderId="95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3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6" fillId="5" borderId="18" xfId="0" applyFont="1" applyFill="1" applyBorder="1" applyAlignment="1">
      <alignment horizontal="center" vertical="center"/>
    </xf>
    <xf numFmtId="0" fontId="6" fillId="5" borderId="95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_2月掲載用データ" xfId="65"/>
    <cellStyle name="標準 3" xfId="66"/>
    <cellStyle name="標準 4" xfId="67"/>
    <cellStyle name="標準 4 2" xfId="68"/>
    <cellStyle name="標準 5" xfId="69"/>
    <cellStyle name="標準_JB16" xfId="70"/>
    <cellStyle name="標準_世帯数及び人口1208" xfId="71"/>
    <cellStyle name="標準_表７　【全国】都道府県別男女別労働力状態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175"/>
          <c:y val="0.209"/>
          <c:w val="0.64675"/>
          <c:h val="0.77375"/>
        </c:manualLayout>
      </c:layout>
      <c:pieChart>
        <c:varyColors val="1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FFFFFF"/>
                </a:fgClr>
                <a:bgClr>
                  <a:srgbClr val="3366FF"/>
                </a:bgClr>
              </a:pattFill>
            </c:spPr>
          </c:dPt>
          <c:dPt>
            <c:idx val="1"/>
            <c:spPr>
              <a:pattFill prst="wdDnDiag">
                <a:fgClr>
                  <a:srgbClr val="FFFFFF"/>
                </a:fgClr>
                <a:bgClr>
                  <a:srgbClr val="FF0000"/>
                </a:bgClr>
              </a:pattFill>
            </c:spPr>
          </c:dPt>
          <c:dPt>
            <c:idx val="2"/>
            <c:spPr>
              <a:pattFill prst="wave">
                <a:fgClr>
                  <a:srgbClr val="FFFFFF"/>
                </a:fgClr>
                <a:bgClr>
                  <a:srgbClr val="FFCC00"/>
                </a:bgClr>
              </a:pattFill>
            </c:spPr>
          </c:dPt>
          <c:dPt>
            <c:idx val="3"/>
            <c:spPr>
              <a:pattFill prst="narHorz">
                <a:fgClr>
                  <a:srgbClr val="FFFFFF"/>
                </a:fgClr>
                <a:bgClr>
                  <a:srgbClr val="99CCFF"/>
                </a:bgClr>
              </a:pattFill>
            </c:spPr>
          </c:dPt>
          <c:dPt>
            <c:idx val="4"/>
            <c:spPr>
              <a:pattFill prst="dashHorz">
                <a:fgClr>
                  <a:srgbClr val="FFFFFF"/>
                </a:fgClr>
                <a:bgClr>
                  <a:srgbClr val="800000"/>
                </a:bgClr>
              </a:pattFill>
            </c:spPr>
          </c:dPt>
          <c:dPt>
            <c:idx val="5"/>
            <c:spPr>
              <a:pattFill prst="zigZag">
                <a:fgClr>
                  <a:srgbClr val="FFFFFF"/>
                </a:fgClr>
                <a:bgClr>
                  <a:srgbClr val="FF99CC"/>
                </a:bgClr>
              </a:pattFill>
            </c:spPr>
          </c:dPt>
          <c:dPt>
            <c:idx val="6"/>
            <c:spPr>
              <a:pattFill prst="horzBrick">
                <a:fgClr>
                  <a:srgbClr val="FFFFFF"/>
                </a:fgClr>
                <a:bgClr>
                  <a:srgbClr val="FF9900"/>
                </a:bgClr>
              </a:pattFill>
            </c:spPr>
          </c:dPt>
          <c:dPt>
            <c:idx val="7"/>
            <c:spPr>
              <a:pattFill prst="pct30">
                <a:fgClr>
                  <a:srgbClr val="FFFFFF"/>
                </a:fgClr>
                <a:bgClr>
                  <a:srgbClr val="00FFFF"/>
                </a:bgClr>
              </a:pattFill>
            </c:spPr>
          </c:dPt>
          <c:dPt>
            <c:idx val="8"/>
            <c:spPr>
              <a:pattFill prst="dkHorz">
                <a:fgClr>
                  <a:srgbClr val="FFFFFF"/>
                </a:fgClr>
                <a:bgClr>
                  <a:srgbClr val="993366"/>
                </a:bgClr>
              </a:pattFill>
            </c:spPr>
          </c:dPt>
          <c:dPt>
            <c:idx val="9"/>
            <c:spPr>
              <a:pattFill prst="lgConfetti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10"/>
            <c:spPr>
              <a:pattFill prst="pct5">
                <a:fgClr>
                  <a:srgbClr val="99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韓国，朝鮮 1,601人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中国 1,412人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ブラジル 191人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アメリカ 172人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フィリピン 164人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インドネシア 83人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ペルー 64人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ベトナム 62人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タイ 56人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イギリス 50人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その他 414人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'外国人就業者・図６'!$I$5:$I$15</c:f>
              <c:strCache/>
            </c:strRef>
          </c:cat>
          <c:val>
            <c:numRef>
              <c:f>'外国人就業者・図６'!$J$5:$J$15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161925</xdr:rowOff>
    </xdr:from>
    <xdr:to>
      <xdr:col>1</xdr:col>
      <xdr:colOff>66675</xdr:colOff>
      <xdr:row>26</xdr:row>
      <xdr:rowOff>38100</xdr:rowOff>
    </xdr:to>
    <xdr:sp>
      <xdr:nvSpPr>
        <xdr:cNvPr id="1" name="AutoShape 71"/>
        <xdr:cNvSpPr>
          <a:spLocks/>
        </xdr:cNvSpPr>
      </xdr:nvSpPr>
      <xdr:spPr>
        <a:xfrm>
          <a:off x="142875" y="6543675"/>
          <a:ext cx="7620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25</xdr:row>
      <xdr:rowOff>0</xdr:rowOff>
    </xdr:from>
    <xdr:to>
      <xdr:col>4</xdr:col>
      <xdr:colOff>400050</xdr:colOff>
      <xdr:row>26</xdr:row>
      <xdr:rowOff>47625</xdr:rowOff>
    </xdr:to>
    <xdr:sp>
      <xdr:nvSpPr>
        <xdr:cNvPr id="2" name="AutoShape 72"/>
        <xdr:cNvSpPr>
          <a:spLocks/>
        </xdr:cNvSpPr>
      </xdr:nvSpPr>
      <xdr:spPr>
        <a:xfrm>
          <a:off x="2847975" y="6553200"/>
          <a:ext cx="76200" cy="2190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</xdr:row>
      <xdr:rowOff>38100</xdr:rowOff>
    </xdr:from>
    <xdr:to>
      <xdr:col>6</xdr:col>
      <xdr:colOff>571500</xdr:colOff>
      <xdr:row>4</xdr:row>
      <xdr:rowOff>57150</xdr:rowOff>
    </xdr:to>
    <xdr:sp>
      <xdr:nvSpPr>
        <xdr:cNvPr id="1" name="Rectangle 3"/>
        <xdr:cNvSpPr>
          <a:spLocks/>
        </xdr:cNvSpPr>
      </xdr:nvSpPr>
      <xdr:spPr>
        <a:xfrm>
          <a:off x="3514725" y="514350"/>
          <a:ext cx="400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9</xdr:col>
      <xdr:colOff>190500</xdr:colOff>
      <xdr:row>3</xdr:row>
      <xdr:rowOff>9525</xdr:rowOff>
    </xdr:from>
    <xdr:to>
      <xdr:col>9</xdr:col>
      <xdr:colOff>590550</xdr:colOff>
      <xdr:row>4</xdr:row>
      <xdr:rowOff>28575</xdr:rowOff>
    </xdr:to>
    <xdr:sp>
      <xdr:nvSpPr>
        <xdr:cNvPr id="2" name="Rectangle 4"/>
        <xdr:cNvSpPr>
          <a:spLocks/>
        </xdr:cNvSpPr>
      </xdr:nvSpPr>
      <xdr:spPr>
        <a:xfrm>
          <a:off x="5581650" y="485775"/>
          <a:ext cx="400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38</xdr:row>
      <xdr:rowOff>38100</xdr:rowOff>
    </xdr:from>
    <xdr:to>
      <xdr:col>0</xdr:col>
      <xdr:colOff>276225</xdr:colOff>
      <xdr:row>44</xdr:row>
      <xdr:rowOff>66675</xdr:rowOff>
    </xdr:to>
    <xdr:sp>
      <xdr:nvSpPr>
        <xdr:cNvPr id="1" name="AutoShape 193"/>
        <xdr:cNvSpPr>
          <a:spLocks/>
        </xdr:cNvSpPr>
      </xdr:nvSpPr>
      <xdr:spPr>
        <a:xfrm>
          <a:off x="200025" y="10086975"/>
          <a:ext cx="76200" cy="10572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38</xdr:row>
      <xdr:rowOff>38100</xdr:rowOff>
    </xdr:from>
    <xdr:to>
      <xdr:col>6</xdr:col>
      <xdr:colOff>219075</xdr:colOff>
      <xdr:row>44</xdr:row>
      <xdr:rowOff>66675</xdr:rowOff>
    </xdr:to>
    <xdr:sp>
      <xdr:nvSpPr>
        <xdr:cNvPr id="2" name="AutoShape 194"/>
        <xdr:cNvSpPr>
          <a:spLocks/>
        </xdr:cNvSpPr>
      </xdr:nvSpPr>
      <xdr:spPr>
        <a:xfrm>
          <a:off x="4286250" y="10086975"/>
          <a:ext cx="76200" cy="1057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142875</xdr:rowOff>
    </xdr:from>
    <xdr:to>
      <xdr:col>6</xdr:col>
      <xdr:colOff>0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238125" y="485775"/>
        <a:ext cx="25146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XWRKSRV11\FTP\&#27096;&#24335;\&#24179;&#25104;12&#24180;&#22269;&#21218;&#35519;&#26619;\&#25277;&#20986;&#35443;&#32048;&#38598;&#35336;\&#37117;&#36947;&#24220;&#30476;&#32232;\&#25522;&#36617;\&#24179;&#25104;12&#24180;&#22269;&#21218;&#35519;&#26619;&#25277;&#20986;&#35443;&#32048;&#38598;&#35336;&#37117;&#36947;&#24220;&#30476;&#32232;&#25522;&#36617;&#20998;&#65288;&#27096;&#24335;&#65289;a002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O-TOU22\&#12487;&#12473;&#12463;&#12488;&#12483;&#12503;\Data\Inp\&#36039;&#26009;&#65298;&#12288;&#12487;&#12540;&#12479;&#12524;&#12452;&#12450;&#12454;&#12488;&#65288;&#12458;&#12522;&#12472;&#12490;&#12523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LESRV01\F_common\H14&#23601;&#35519;\&#35201;&#35336;&#34920;\&#12524;&#12452;&#12450;&#12454;&#12488;\&#35201;&#35336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O-TOU22\&#12487;&#12473;&#12463;&#12488;&#12483;&#12503;\&#8470;313\Data\Inp\&#36039;&#26009;&#65298;&#12288;&#12487;&#12540;&#12479;&#12524;&#12452;&#12450;&#12454;&#12488;&#65288;&#12458;&#12522;&#12472;&#12490;&#12523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734;&#32113;&#35336;&#35519;&#26619;&#38306;&#20418;\&#12539;&#32207;&#21209;&#30465;\&#21608;&#26399;&#35519;&#26619;\&#22269;&#21218;&#35519;&#26619;\&#65298;&#65299;\&#32113;&#35336;&#12524;&#12509;&#12540;&#12488;\&#8470;313\Data\Inp\&#36039;&#26009;&#65298;&#12288;&#12487;&#12540;&#12479;&#12524;&#12452;&#12450;&#12454;&#12488;&#65288;&#12458;&#12522;&#12472;&#12490;&#1252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02-1"/>
      <sheetName val="欄外"/>
      <sheetName val="原表表頭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11.625" style="0" customWidth="1"/>
    <col min="3" max="3" width="69.625" style="0" customWidth="1"/>
    <col min="4" max="4" width="15.50390625" style="0" customWidth="1"/>
    <col min="5" max="5" width="10.625" style="0" customWidth="1"/>
    <col min="6" max="6" width="13.00390625" style="0" customWidth="1"/>
    <col min="7" max="7" width="13.50390625" style="0" customWidth="1"/>
  </cols>
  <sheetData>
    <row r="2" ht="22.5" customHeight="1">
      <c r="C2" s="348" t="s">
        <v>492</v>
      </c>
    </row>
    <row r="4" spans="2:4" ht="21.75" customHeight="1">
      <c r="B4" t="s">
        <v>464</v>
      </c>
      <c r="C4" s="669" t="s">
        <v>481</v>
      </c>
      <c r="D4" s="671" t="s">
        <v>493</v>
      </c>
    </row>
    <row r="5" spans="2:4" ht="21.75" customHeight="1">
      <c r="B5" t="s">
        <v>465</v>
      </c>
      <c r="C5" s="669" t="s">
        <v>476</v>
      </c>
      <c r="D5" s="670" t="s">
        <v>493</v>
      </c>
    </row>
    <row r="6" spans="2:4" ht="21.75" customHeight="1">
      <c r="B6" t="s">
        <v>466</v>
      </c>
      <c r="C6" s="669" t="s">
        <v>482</v>
      </c>
      <c r="D6" s="670" t="s">
        <v>494</v>
      </c>
    </row>
    <row r="7" spans="2:4" ht="21.75" customHeight="1">
      <c r="B7" t="s">
        <v>467</v>
      </c>
      <c r="C7" s="669" t="s">
        <v>483</v>
      </c>
      <c r="D7" s="670" t="s">
        <v>495</v>
      </c>
    </row>
    <row r="8" spans="2:4" ht="21.75" customHeight="1">
      <c r="B8" t="s">
        <v>468</v>
      </c>
      <c r="C8" s="669" t="s">
        <v>484</v>
      </c>
      <c r="D8" s="670" t="s">
        <v>495</v>
      </c>
    </row>
    <row r="9" spans="2:4" ht="21.75" customHeight="1">
      <c r="B9" t="s">
        <v>469</v>
      </c>
      <c r="C9" s="669" t="s">
        <v>485</v>
      </c>
      <c r="D9" s="670" t="s">
        <v>495</v>
      </c>
    </row>
    <row r="10" spans="2:4" ht="21.75" customHeight="1">
      <c r="B10" t="s">
        <v>470</v>
      </c>
      <c r="C10" s="669" t="s">
        <v>486</v>
      </c>
      <c r="D10" s="670" t="s">
        <v>496</v>
      </c>
    </row>
    <row r="11" spans="2:4" ht="21.75" customHeight="1">
      <c r="B11" t="s">
        <v>471</v>
      </c>
      <c r="C11" s="669" t="s">
        <v>487</v>
      </c>
      <c r="D11" s="670" t="s">
        <v>497</v>
      </c>
    </row>
    <row r="12" spans="2:4" ht="21.75" customHeight="1">
      <c r="B12" t="s">
        <v>477</v>
      </c>
      <c r="C12" s="669" t="s">
        <v>488</v>
      </c>
      <c r="D12" s="670" t="s">
        <v>494</v>
      </c>
    </row>
    <row r="13" spans="2:4" ht="21.75" customHeight="1">
      <c r="B13" t="s">
        <v>478</v>
      </c>
      <c r="C13" s="669" t="s">
        <v>489</v>
      </c>
      <c r="D13" s="670" t="s">
        <v>495</v>
      </c>
    </row>
    <row r="14" spans="2:4" ht="21.75" customHeight="1">
      <c r="B14" t="s">
        <v>472</v>
      </c>
      <c r="C14" s="669" t="s">
        <v>490</v>
      </c>
      <c r="D14" s="670" t="s">
        <v>495</v>
      </c>
    </row>
    <row r="15" spans="2:4" ht="21.75" customHeight="1">
      <c r="B15" t="s">
        <v>473</v>
      </c>
      <c r="C15" s="669" t="s">
        <v>479</v>
      </c>
      <c r="D15" s="670" t="s">
        <v>495</v>
      </c>
    </row>
    <row r="16" spans="2:4" ht="21.75" customHeight="1">
      <c r="B16" t="s">
        <v>474</v>
      </c>
      <c r="C16" s="669" t="s">
        <v>480</v>
      </c>
      <c r="D16" s="670" t="s">
        <v>495</v>
      </c>
    </row>
    <row r="17" spans="2:4" ht="21.75" customHeight="1">
      <c r="B17" t="s">
        <v>475</v>
      </c>
      <c r="C17" s="669" t="s">
        <v>491</v>
      </c>
      <c r="D17" s="670" t="s">
        <v>495</v>
      </c>
    </row>
  </sheetData>
  <hyperlinks>
    <hyperlink ref="C4" location="'表1-1 (1)'!A1" display="15歳以上人口、労働力人口、非労働力人口、労働力率及び就業率の推移"/>
    <hyperlink ref="C5" location="'表1-1 (2)'!A1" display="男女別、15歳以上人口、労働力人口、非労働力人口、労働力率及び就業率の推移"/>
    <hyperlink ref="C6" location="'表1-2'!A1" display="男女別、5歳階級別労働力人口及び労働力率の推移"/>
    <hyperlink ref="C7" location="'表1-3'!A1" display="市町村別、15歳以上人口、労働力人口、非労働力人口、労働力率及び就業率"/>
    <hyperlink ref="C8" location="表2!A1" display="従業上の地位別、就業者数の推移"/>
    <hyperlink ref="C9" location="表3!A1" display="5歳階級別、従業上の地位別就業者数"/>
    <hyperlink ref="C10" location="表4!A1" display="産業大分類別の就業者数 （平成17年，22年）"/>
    <hyperlink ref="C11" location="表5!A1" display="家族類型別、夫婦の就業・非就業別夫婦のいる一般世帯数の推移"/>
    <hyperlink ref="C12" location="'表6-1,2'!A1" display="15歳以上外国人人口、労働力人口及び非労働力人口の推移"/>
    <hyperlink ref="C13" location="'表6-1,2'!A21" display="産業大分類別の外国人就業者数 （平成22年）"/>
    <hyperlink ref="C14" location="表７!A1" display="都道府県別、15歳以上人口、労働力人口、非労働力人口、労働力率及び就業率"/>
    <hyperlink ref="C15" location="表８!A1" display="都道府県別、男女別、従業上の地位別就業者数及び就業者割合 "/>
    <hyperlink ref="C16" location="表９!A1" display="都道府県別、男女別、主な産業別就業者数及び就業者割合"/>
    <hyperlink ref="C17" location="表１０!A1" display="都道府県別、夫婦の就業状態別夫婦のいる一般世帯数及び世帯割合"/>
  </hyperlinks>
  <printOptions horizontalCentered="1"/>
  <pageMargins left="0.3" right="0.16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49"/>
  <sheetViews>
    <sheetView showGridLines="0" workbookViewId="0" topLeftCell="A1">
      <selection activeCell="A21" sqref="A21:I21"/>
    </sheetView>
  </sheetViews>
  <sheetFormatPr defaultColWidth="9.00390625" defaultRowHeight="13.5"/>
  <cols>
    <col min="1" max="2" width="2.50390625" style="0" customWidth="1"/>
    <col min="3" max="3" width="10.625" style="0" customWidth="1"/>
    <col min="4" max="5" width="10.25390625" style="0" customWidth="1"/>
    <col min="6" max="9" width="11.25390625" style="0" customWidth="1"/>
    <col min="10" max="10" width="10.25390625" style="0" customWidth="1"/>
    <col min="11" max="11" width="5.00390625" style="0" customWidth="1"/>
    <col min="12" max="12" width="9.125" style="0" customWidth="1"/>
    <col min="13" max="14" width="5.00390625" style="0" customWidth="1"/>
    <col min="15" max="15" width="9.125" style="0" customWidth="1"/>
    <col min="16" max="17" width="5.00390625" style="0" customWidth="1"/>
  </cols>
  <sheetData>
    <row r="1" spans="1:17" ht="14.25">
      <c r="A1" s="685" t="s">
        <v>131</v>
      </c>
      <c r="B1" s="685"/>
      <c r="C1" s="685"/>
      <c r="D1" s="685"/>
      <c r="E1" s="685"/>
      <c r="F1" s="685"/>
      <c r="G1" s="685"/>
      <c r="H1" s="685"/>
      <c r="I1" s="685"/>
      <c r="J1" s="49"/>
      <c r="K1" s="49"/>
      <c r="L1" s="6"/>
      <c r="M1" s="6"/>
      <c r="N1" s="6"/>
      <c r="O1" s="6"/>
      <c r="P1" s="6"/>
      <c r="Q1" s="6"/>
    </row>
    <row r="2" ht="6" customHeight="1"/>
    <row r="3" spans="1:9" ht="22.5" customHeight="1">
      <c r="A3" s="689" t="s">
        <v>55</v>
      </c>
      <c r="B3" s="736"/>
      <c r="C3" s="690"/>
      <c r="D3" s="812" t="s">
        <v>189</v>
      </c>
      <c r="E3" s="48"/>
      <c r="F3" s="695" t="s">
        <v>4</v>
      </c>
      <c r="G3" s="55"/>
      <c r="H3" s="56"/>
      <c r="I3" s="686" t="s">
        <v>128</v>
      </c>
    </row>
    <row r="4" spans="1:9" ht="18.75" customHeight="1">
      <c r="A4" s="691"/>
      <c r="B4" s="737"/>
      <c r="C4" s="692"/>
      <c r="D4" s="813"/>
      <c r="E4" s="234" t="s">
        <v>260</v>
      </c>
      <c r="F4" s="696"/>
      <c r="G4" s="234" t="s">
        <v>80</v>
      </c>
      <c r="H4" s="234" t="s">
        <v>81</v>
      </c>
      <c r="I4" s="687"/>
    </row>
    <row r="5" spans="1:9" ht="13.5">
      <c r="A5" s="693"/>
      <c r="B5" s="738"/>
      <c r="C5" s="694"/>
      <c r="D5" s="127" t="s">
        <v>190</v>
      </c>
      <c r="E5" s="127" t="s">
        <v>74</v>
      </c>
      <c r="F5" s="127" t="s">
        <v>74</v>
      </c>
      <c r="G5" s="127" t="s">
        <v>74</v>
      </c>
      <c r="H5" s="127" t="s">
        <v>74</v>
      </c>
      <c r="I5" s="128" t="s">
        <v>75</v>
      </c>
    </row>
    <row r="6" spans="1:9" ht="20.25" customHeight="1">
      <c r="A6" s="36" t="s">
        <v>52</v>
      </c>
      <c r="B6" s="121"/>
      <c r="C6" s="30"/>
      <c r="D6" s="63">
        <v>5777</v>
      </c>
      <c r="E6" s="62">
        <v>5273</v>
      </c>
      <c r="F6" s="63">
        <v>3262</v>
      </c>
      <c r="G6" s="63">
        <v>3092</v>
      </c>
      <c r="H6" s="63">
        <v>170</v>
      </c>
      <c r="I6" s="64">
        <v>2461</v>
      </c>
    </row>
    <row r="7" spans="1:10" ht="20.25" customHeight="1">
      <c r="A7" s="36" t="s">
        <v>53</v>
      </c>
      <c r="B7" s="121"/>
      <c r="C7" s="16"/>
      <c r="D7" s="63">
        <v>6926</v>
      </c>
      <c r="E7" s="69">
        <v>6357</v>
      </c>
      <c r="F7" s="63">
        <v>4197</v>
      </c>
      <c r="G7" s="63">
        <v>3940</v>
      </c>
      <c r="H7" s="63">
        <v>257</v>
      </c>
      <c r="I7" s="64">
        <v>2684</v>
      </c>
      <c r="J7" s="534"/>
    </row>
    <row r="8" spans="1:9" ht="20.25" customHeight="1">
      <c r="A8" s="51"/>
      <c r="B8" s="122"/>
      <c r="C8" s="31" t="s">
        <v>79</v>
      </c>
      <c r="D8" s="58">
        <f aca="true" t="shared" si="0" ref="D8:I8">D7-D6</f>
        <v>1149</v>
      </c>
      <c r="E8" s="58">
        <f t="shared" si="0"/>
        <v>1084</v>
      </c>
      <c r="F8" s="58">
        <f t="shared" si="0"/>
        <v>935</v>
      </c>
      <c r="G8" s="58">
        <f t="shared" si="0"/>
        <v>848</v>
      </c>
      <c r="H8" s="58">
        <f t="shared" si="0"/>
        <v>87</v>
      </c>
      <c r="I8" s="58">
        <f t="shared" si="0"/>
        <v>223</v>
      </c>
    </row>
    <row r="9" spans="1:9" ht="20.25" customHeight="1">
      <c r="A9" s="51"/>
      <c r="B9" s="123"/>
      <c r="C9" s="53" t="s">
        <v>49</v>
      </c>
      <c r="D9" s="54">
        <f aca="true" t="shared" si="1" ref="D9:I9">(D7/D6-1)*100</f>
        <v>19.889215855980602</v>
      </c>
      <c r="E9" s="54">
        <f t="shared" si="1"/>
        <v>20.557557367722357</v>
      </c>
      <c r="F9" s="54">
        <f t="shared" si="1"/>
        <v>28.663396689147767</v>
      </c>
      <c r="G9" s="54">
        <f t="shared" si="1"/>
        <v>27.42561448900389</v>
      </c>
      <c r="H9" s="54">
        <f t="shared" si="1"/>
        <v>51.17647058823529</v>
      </c>
      <c r="I9" s="54">
        <f t="shared" si="1"/>
        <v>9.061357171881346</v>
      </c>
    </row>
    <row r="10" spans="1:9" ht="20.25" customHeight="1">
      <c r="A10" s="36" t="s">
        <v>54</v>
      </c>
      <c r="B10" s="121"/>
      <c r="C10" s="16"/>
      <c r="D10" s="63">
        <v>7480</v>
      </c>
      <c r="E10" s="69">
        <v>6809</v>
      </c>
      <c r="F10" s="63">
        <v>4441</v>
      </c>
      <c r="G10" s="63">
        <v>4159</v>
      </c>
      <c r="H10" s="63">
        <v>282</v>
      </c>
      <c r="I10" s="64">
        <v>2919</v>
      </c>
    </row>
    <row r="11" spans="1:9" ht="20.25" customHeight="1">
      <c r="A11" s="51"/>
      <c r="B11" s="122"/>
      <c r="C11" s="31" t="s">
        <v>79</v>
      </c>
      <c r="D11" s="58">
        <f aca="true" t="shared" si="2" ref="D11:I11">D10-D7</f>
        <v>554</v>
      </c>
      <c r="E11" s="58">
        <f t="shared" si="2"/>
        <v>452</v>
      </c>
      <c r="F11" s="58">
        <f t="shared" si="2"/>
        <v>244</v>
      </c>
      <c r="G11" s="58">
        <f t="shared" si="2"/>
        <v>219</v>
      </c>
      <c r="H11" s="58">
        <f t="shared" si="2"/>
        <v>25</v>
      </c>
      <c r="I11" s="58">
        <f t="shared" si="2"/>
        <v>235</v>
      </c>
    </row>
    <row r="12" spans="1:9" ht="20.25" customHeight="1">
      <c r="A12" s="51"/>
      <c r="B12" s="123"/>
      <c r="C12" s="53" t="s">
        <v>49</v>
      </c>
      <c r="D12" s="54">
        <f aca="true" t="shared" si="3" ref="D12:I12">(D10/D7-1)*100</f>
        <v>7.998844932139759</v>
      </c>
      <c r="E12" s="59">
        <f t="shared" si="3"/>
        <v>7.110272140946994</v>
      </c>
      <c r="F12" s="59">
        <f t="shared" si="3"/>
        <v>5.813676435549198</v>
      </c>
      <c r="G12" s="59">
        <f t="shared" si="3"/>
        <v>5.558375634517776</v>
      </c>
      <c r="H12" s="54">
        <f t="shared" si="3"/>
        <v>9.727626459143979</v>
      </c>
      <c r="I12" s="54">
        <f t="shared" si="3"/>
        <v>8.75558867362145</v>
      </c>
    </row>
    <row r="13" spans="1:9" ht="20.25" customHeight="1">
      <c r="A13" s="36" t="s">
        <v>8</v>
      </c>
      <c r="B13" s="121"/>
      <c r="C13" s="16"/>
      <c r="D13" s="63">
        <v>8108</v>
      </c>
      <c r="E13" s="69">
        <v>7287</v>
      </c>
      <c r="F13" s="63">
        <v>4955</v>
      </c>
      <c r="G13" s="63">
        <v>4502</v>
      </c>
      <c r="H13" s="63">
        <v>453</v>
      </c>
      <c r="I13" s="64">
        <v>2919</v>
      </c>
    </row>
    <row r="14" spans="1:9" ht="20.25" customHeight="1">
      <c r="A14" s="51"/>
      <c r="B14" s="122"/>
      <c r="C14" s="31" t="s">
        <v>79</v>
      </c>
      <c r="D14" s="58">
        <f aca="true" t="shared" si="4" ref="D14:I14">D13-D10</f>
        <v>628</v>
      </c>
      <c r="E14" s="58">
        <f t="shared" si="4"/>
        <v>478</v>
      </c>
      <c r="F14" s="58">
        <f t="shared" si="4"/>
        <v>514</v>
      </c>
      <c r="G14" s="58">
        <f t="shared" si="4"/>
        <v>343</v>
      </c>
      <c r="H14" s="58">
        <f t="shared" si="4"/>
        <v>171</v>
      </c>
      <c r="I14" s="58">
        <f t="shared" si="4"/>
        <v>0</v>
      </c>
    </row>
    <row r="15" spans="1:9" ht="20.25" customHeight="1">
      <c r="A15" s="51"/>
      <c r="B15" s="123"/>
      <c r="C15" s="53" t="s">
        <v>49</v>
      </c>
      <c r="D15" s="60">
        <f aca="true" t="shared" si="5" ref="D15:I15">(D13/D10-1)*100</f>
        <v>8.395721925133692</v>
      </c>
      <c r="E15" s="60">
        <f t="shared" si="5"/>
        <v>7.020120428844168</v>
      </c>
      <c r="F15" s="60">
        <f t="shared" si="5"/>
        <v>11.573969826615627</v>
      </c>
      <c r="G15" s="60">
        <f t="shared" si="5"/>
        <v>8.247174801635015</v>
      </c>
      <c r="H15" s="54">
        <f t="shared" si="5"/>
        <v>60.63829787234043</v>
      </c>
      <c r="I15" s="54">
        <f t="shared" si="5"/>
        <v>0</v>
      </c>
    </row>
    <row r="16" spans="1:16" ht="20.25" customHeight="1">
      <c r="A16" s="36" t="s">
        <v>7</v>
      </c>
      <c r="B16" s="121"/>
      <c r="C16" s="16"/>
      <c r="D16" s="63">
        <v>8129</v>
      </c>
      <c r="E16" s="69">
        <v>7150</v>
      </c>
      <c r="F16" s="63">
        <v>4709</v>
      </c>
      <c r="G16" s="63">
        <v>4269</v>
      </c>
      <c r="H16" s="63">
        <v>440</v>
      </c>
      <c r="I16" s="64">
        <v>2730</v>
      </c>
      <c r="J16" s="43"/>
      <c r="K16" s="44"/>
      <c r="L16" s="44"/>
      <c r="M16" s="6"/>
      <c r="N16" s="6"/>
      <c r="O16" s="1"/>
      <c r="P16" s="12"/>
    </row>
    <row r="17" spans="1:9" ht="20.25" customHeight="1">
      <c r="A17" s="51"/>
      <c r="B17" s="122"/>
      <c r="C17" s="31" t="s">
        <v>79</v>
      </c>
      <c r="D17" s="58">
        <f aca="true" t="shared" si="6" ref="D17:I17">D16-D13</f>
        <v>21</v>
      </c>
      <c r="E17" s="58">
        <f t="shared" si="6"/>
        <v>-137</v>
      </c>
      <c r="F17" s="58">
        <f t="shared" si="6"/>
        <v>-246</v>
      </c>
      <c r="G17" s="58">
        <f t="shared" si="6"/>
        <v>-233</v>
      </c>
      <c r="H17" s="58">
        <f t="shared" si="6"/>
        <v>-13</v>
      </c>
      <c r="I17" s="58">
        <f t="shared" si="6"/>
        <v>-189</v>
      </c>
    </row>
    <row r="18" spans="1:9" ht="20.25" customHeight="1">
      <c r="A18" s="52"/>
      <c r="B18" s="124"/>
      <c r="C18" s="22" t="s">
        <v>49</v>
      </c>
      <c r="D18" s="68">
        <f aca="true" t="shared" si="7" ref="D18:I18">(D16/D13-1)*100</f>
        <v>0.2590034533793695</v>
      </c>
      <c r="E18" s="68">
        <f t="shared" si="7"/>
        <v>-1.8800603815013028</v>
      </c>
      <c r="F18" s="68">
        <f t="shared" si="7"/>
        <v>-4.964682139253284</v>
      </c>
      <c r="G18" s="68">
        <f t="shared" si="7"/>
        <v>-5.175477565526432</v>
      </c>
      <c r="H18" s="68">
        <f t="shared" si="7"/>
        <v>-2.8697571743929395</v>
      </c>
      <c r="I18" s="68">
        <f t="shared" si="7"/>
        <v>-6.474820143884896</v>
      </c>
    </row>
    <row r="19" ht="13.5">
      <c r="A19" t="s">
        <v>191</v>
      </c>
    </row>
    <row r="21" spans="1:9" ht="14.25">
      <c r="A21" s="685" t="s">
        <v>256</v>
      </c>
      <c r="B21" s="685"/>
      <c r="C21" s="685"/>
      <c r="D21" s="685"/>
      <c r="E21" s="685"/>
      <c r="F21" s="685"/>
      <c r="G21" s="685"/>
      <c r="H21" s="685"/>
      <c r="I21" s="685"/>
    </row>
    <row r="22" ht="6" customHeight="1"/>
    <row r="23" spans="1:9" ht="13.5">
      <c r="A23" s="689" t="s">
        <v>2</v>
      </c>
      <c r="B23" s="736"/>
      <c r="C23" s="736"/>
      <c r="D23" s="736"/>
      <c r="E23" s="690"/>
      <c r="F23" s="795" t="s">
        <v>132</v>
      </c>
      <c r="G23" s="796"/>
      <c r="H23" s="796"/>
      <c r="I23" s="797"/>
    </row>
    <row r="24" spans="1:9" ht="13.5" customHeight="1">
      <c r="A24" s="691"/>
      <c r="B24" s="737"/>
      <c r="C24" s="737"/>
      <c r="D24" s="737"/>
      <c r="E24" s="692"/>
      <c r="F24" s="695" t="s">
        <v>111</v>
      </c>
      <c r="G24" s="66"/>
      <c r="H24" s="803" t="s">
        <v>251</v>
      </c>
      <c r="I24" s="61"/>
    </row>
    <row r="25" spans="1:9" ht="13.5">
      <c r="A25" s="691"/>
      <c r="B25" s="737"/>
      <c r="C25" s="737"/>
      <c r="D25" s="737"/>
      <c r="E25" s="692"/>
      <c r="F25" s="802"/>
      <c r="G25" s="164" t="s">
        <v>57</v>
      </c>
      <c r="H25" s="804"/>
      <c r="I25" s="164" t="s">
        <v>57</v>
      </c>
    </row>
    <row r="26" spans="1:9" ht="13.5">
      <c r="A26" s="693"/>
      <c r="B26" s="738"/>
      <c r="C26" s="738"/>
      <c r="D26" s="738"/>
      <c r="E26" s="694"/>
      <c r="F26" s="127" t="s">
        <v>10</v>
      </c>
      <c r="G26" s="165" t="s">
        <v>84</v>
      </c>
      <c r="H26" s="127" t="s">
        <v>10</v>
      </c>
      <c r="I26" s="165" t="s">
        <v>84</v>
      </c>
    </row>
    <row r="27" spans="1:9" ht="19.5" customHeight="1">
      <c r="A27" s="805" t="s">
        <v>108</v>
      </c>
      <c r="B27" s="806"/>
      <c r="C27" s="806"/>
      <c r="D27" s="806"/>
      <c r="E27" s="807"/>
      <c r="F27" s="284">
        <v>4269</v>
      </c>
      <c r="G27" s="269">
        <f>SUM(G28:G47)</f>
        <v>100.00000000000001</v>
      </c>
      <c r="H27" s="284">
        <v>596525</v>
      </c>
      <c r="I27" s="274">
        <f>SUM(I28:I47)</f>
        <v>100.00000000000001</v>
      </c>
    </row>
    <row r="28" spans="1:9" ht="19.5" customHeight="1">
      <c r="A28" s="808" t="s">
        <v>105</v>
      </c>
      <c r="B28" s="134" t="s">
        <v>33</v>
      </c>
      <c r="C28" s="798" t="s">
        <v>11</v>
      </c>
      <c r="D28" s="798"/>
      <c r="E28" s="799"/>
      <c r="F28" s="289">
        <v>29</v>
      </c>
      <c r="G28" s="270">
        <f aca="true" t="shared" si="8" ref="G28:G47">F28/$F$27*100</f>
        <v>0.6793159990630124</v>
      </c>
      <c r="H28" s="285">
        <v>15545</v>
      </c>
      <c r="I28" s="275">
        <f aca="true" t="shared" si="9" ref="I28:I47">H28/$H$27*100</f>
        <v>2.605925988013914</v>
      </c>
    </row>
    <row r="29" spans="1:9" ht="19.5" customHeight="1">
      <c r="A29" s="809"/>
      <c r="B29" s="157" t="s">
        <v>34</v>
      </c>
      <c r="C29" s="798" t="s">
        <v>12</v>
      </c>
      <c r="D29" s="798"/>
      <c r="E29" s="799"/>
      <c r="F29" s="289">
        <v>0</v>
      </c>
      <c r="G29" s="271">
        <f t="shared" si="8"/>
        <v>0</v>
      </c>
      <c r="H29" s="286">
        <v>110</v>
      </c>
      <c r="I29" s="274">
        <f t="shared" si="9"/>
        <v>0.01844013243367839</v>
      </c>
    </row>
    <row r="30" spans="1:9" ht="19.5" customHeight="1">
      <c r="A30" s="808" t="s">
        <v>106</v>
      </c>
      <c r="B30" s="157" t="s">
        <v>35</v>
      </c>
      <c r="C30" s="798" t="s">
        <v>13</v>
      </c>
      <c r="D30" s="798"/>
      <c r="E30" s="799"/>
      <c r="F30" s="289">
        <v>1</v>
      </c>
      <c r="G30" s="271">
        <f t="shared" si="8"/>
        <v>0.023424689622862496</v>
      </c>
      <c r="H30" s="287">
        <v>31</v>
      </c>
      <c r="I30" s="272">
        <f t="shared" si="9"/>
        <v>0.005196764594945728</v>
      </c>
    </row>
    <row r="31" spans="1:9" ht="19.5" customHeight="1">
      <c r="A31" s="810"/>
      <c r="B31" s="157" t="s">
        <v>36</v>
      </c>
      <c r="C31" s="798" t="s">
        <v>14</v>
      </c>
      <c r="D31" s="798"/>
      <c r="E31" s="799"/>
      <c r="F31" s="289">
        <v>249</v>
      </c>
      <c r="G31" s="271">
        <f t="shared" si="8"/>
        <v>5.832747716092762</v>
      </c>
      <c r="H31" s="287">
        <v>37281</v>
      </c>
      <c r="I31" s="272">
        <f t="shared" si="9"/>
        <v>6.2496961569087635</v>
      </c>
    </row>
    <row r="32" spans="1:9" ht="19.5" customHeight="1">
      <c r="A32" s="811"/>
      <c r="B32" s="157" t="s">
        <v>37</v>
      </c>
      <c r="C32" s="798" t="s">
        <v>15</v>
      </c>
      <c r="D32" s="798"/>
      <c r="E32" s="799"/>
      <c r="F32" s="289">
        <v>1439</v>
      </c>
      <c r="G32" s="271">
        <f t="shared" si="8"/>
        <v>33.70812836729913</v>
      </c>
      <c r="H32" s="287">
        <v>100191</v>
      </c>
      <c r="I32" s="272">
        <f t="shared" si="9"/>
        <v>16.79577553329701</v>
      </c>
    </row>
    <row r="33" spans="1:9" ht="19.5" customHeight="1">
      <c r="A33" s="789" t="s">
        <v>140</v>
      </c>
      <c r="B33" s="157" t="s">
        <v>38</v>
      </c>
      <c r="C33" s="798" t="s">
        <v>16</v>
      </c>
      <c r="D33" s="798"/>
      <c r="E33" s="799"/>
      <c r="F33" s="289">
        <v>2</v>
      </c>
      <c r="G33" s="271">
        <f t="shared" si="8"/>
        <v>0.04684937924572499</v>
      </c>
      <c r="H33" s="287">
        <v>3772</v>
      </c>
      <c r="I33" s="272">
        <f t="shared" si="9"/>
        <v>0.6323289049075898</v>
      </c>
    </row>
    <row r="34" spans="1:9" ht="19.5" customHeight="1">
      <c r="A34" s="790"/>
      <c r="B34" s="157" t="s">
        <v>39</v>
      </c>
      <c r="C34" s="798" t="s">
        <v>17</v>
      </c>
      <c r="D34" s="798"/>
      <c r="E34" s="799"/>
      <c r="F34" s="289">
        <v>43</v>
      </c>
      <c r="G34" s="271">
        <f t="shared" si="8"/>
        <v>1.0072616537830874</v>
      </c>
      <c r="H34" s="287">
        <v>12526</v>
      </c>
      <c r="I34" s="272">
        <f t="shared" si="9"/>
        <v>2.0998281714932316</v>
      </c>
    </row>
    <row r="35" spans="1:9" ht="19.5" customHeight="1">
      <c r="A35" s="790"/>
      <c r="B35" s="157" t="s">
        <v>40</v>
      </c>
      <c r="C35" s="798" t="s">
        <v>18</v>
      </c>
      <c r="D35" s="798"/>
      <c r="E35" s="799"/>
      <c r="F35" s="289">
        <v>90</v>
      </c>
      <c r="G35" s="271">
        <f t="shared" si="8"/>
        <v>2.1082220660576247</v>
      </c>
      <c r="H35" s="287">
        <v>26339</v>
      </c>
      <c r="I35" s="272">
        <f t="shared" si="9"/>
        <v>4.415405892460501</v>
      </c>
    </row>
    <row r="36" spans="1:9" ht="19.5" customHeight="1">
      <c r="A36" s="790"/>
      <c r="B36" s="157" t="s">
        <v>41</v>
      </c>
      <c r="C36" s="798" t="s">
        <v>19</v>
      </c>
      <c r="D36" s="798"/>
      <c r="E36" s="799"/>
      <c r="F36" s="289">
        <v>436</v>
      </c>
      <c r="G36" s="271">
        <f t="shared" si="8"/>
        <v>10.213164675568049</v>
      </c>
      <c r="H36" s="287">
        <v>106666</v>
      </c>
      <c r="I36" s="272">
        <f t="shared" si="9"/>
        <v>17.881228783370354</v>
      </c>
    </row>
    <row r="37" spans="1:9" ht="19.5" customHeight="1">
      <c r="A37" s="790"/>
      <c r="B37" s="157" t="s">
        <v>42</v>
      </c>
      <c r="C37" s="798" t="s">
        <v>20</v>
      </c>
      <c r="D37" s="798"/>
      <c r="E37" s="799"/>
      <c r="F37" s="289">
        <v>42</v>
      </c>
      <c r="G37" s="271">
        <f t="shared" si="8"/>
        <v>0.9838369641602248</v>
      </c>
      <c r="H37" s="287">
        <v>18330</v>
      </c>
      <c r="I37" s="272">
        <f t="shared" si="9"/>
        <v>3.0727966137211347</v>
      </c>
    </row>
    <row r="38" spans="1:9" ht="19.5" customHeight="1">
      <c r="A38" s="790"/>
      <c r="B38" s="157" t="s">
        <v>43</v>
      </c>
      <c r="C38" s="798" t="s">
        <v>21</v>
      </c>
      <c r="D38" s="798"/>
      <c r="E38" s="799"/>
      <c r="F38" s="289">
        <v>58</v>
      </c>
      <c r="G38" s="271">
        <f t="shared" si="8"/>
        <v>1.3586319981260249</v>
      </c>
      <c r="H38" s="287">
        <v>11955</v>
      </c>
      <c r="I38" s="272">
        <f t="shared" si="9"/>
        <v>2.0041071204056826</v>
      </c>
    </row>
    <row r="39" spans="1:9" ht="19.5" customHeight="1">
      <c r="A39" s="790"/>
      <c r="B39" s="157" t="s">
        <v>44</v>
      </c>
      <c r="C39" s="800" t="s">
        <v>22</v>
      </c>
      <c r="D39" s="800"/>
      <c r="E39" s="801"/>
      <c r="F39" s="289">
        <v>107</v>
      </c>
      <c r="G39" s="271">
        <f t="shared" si="8"/>
        <v>2.506441789646287</v>
      </c>
      <c r="H39" s="287">
        <v>19938</v>
      </c>
      <c r="I39" s="272">
        <f t="shared" si="9"/>
        <v>3.342357822387997</v>
      </c>
    </row>
    <row r="40" spans="1:9" ht="19.5" customHeight="1">
      <c r="A40" s="790"/>
      <c r="B40" s="157" t="s">
        <v>45</v>
      </c>
      <c r="C40" s="798" t="s">
        <v>23</v>
      </c>
      <c r="D40" s="798"/>
      <c r="E40" s="799"/>
      <c r="F40" s="288">
        <v>355</v>
      </c>
      <c r="G40" s="272">
        <f t="shared" si="8"/>
        <v>8.315764816116186</v>
      </c>
      <c r="H40" s="288">
        <v>30582</v>
      </c>
      <c r="I40" s="272">
        <f t="shared" si="9"/>
        <v>5.126692091697749</v>
      </c>
    </row>
    <row r="41" spans="1:9" ht="19.5" customHeight="1">
      <c r="A41" s="790"/>
      <c r="B41" s="157" t="s">
        <v>46</v>
      </c>
      <c r="C41" s="798" t="s">
        <v>24</v>
      </c>
      <c r="D41" s="798"/>
      <c r="E41" s="799"/>
      <c r="F41" s="290">
        <v>152</v>
      </c>
      <c r="G41" s="273">
        <f t="shared" si="8"/>
        <v>3.5605528226750995</v>
      </c>
      <c r="H41" s="287">
        <v>21125</v>
      </c>
      <c r="I41" s="272">
        <f t="shared" si="9"/>
        <v>3.541343615104145</v>
      </c>
    </row>
    <row r="42" spans="1:9" ht="19.5" customHeight="1">
      <c r="A42" s="790"/>
      <c r="B42" s="157" t="s">
        <v>47</v>
      </c>
      <c r="C42" s="798" t="s">
        <v>25</v>
      </c>
      <c r="D42" s="798"/>
      <c r="E42" s="799"/>
      <c r="F42" s="288">
        <v>410</v>
      </c>
      <c r="G42" s="272">
        <f t="shared" si="8"/>
        <v>9.604122745373624</v>
      </c>
      <c r="H42" s="288">
        <v>35520</v>
      </c>
      <c r="I42" s="272">
        <f t="shared" si="9"/>
        <v>5.95448640040233</v>
      </c>
    </row>
    <row r="43" spans="1:9" ht="19.5" customHeight="1">
      <c r="A43" s="790"/>
      <c r="B43" s="157" t="s">
        <v>3</v>
      </c>
      <c r="C43" s="798" t="s">
        <v>26</v>
      </c>
      <c r="D43" s="798"/>
      <c r="E43" s="799"/>
      <c r="F43" s="290">
        <v>270</v>
      </c>
      <c r="G43" s="273">
        <f t="shared" si="8"/>
        <v>6.324666198172873</v>
      </c>
      <c r="H43" s="287">
        <v>68699</v>
      </c>
      <c r="I43" s="272">
        <f t="shared" si="9"/>
        <v>11.516533255102468</v>
      </c>
    </row>
    <row r="44" spans="1:9" ht="19.5" customHeight="1">
      <c r="A44" s="790"/>
      <c r="B44" s="157" t="s">
        <v>27</v>
      </c>
      <c r="C44" s="798" t="s">
        <v>28</v>
      </c>
      <c r="D44" s="798"/>
      <c r="E44" s="799"/>
      <c r="F44" s="290">
        <v>1</v>
      </c>
      <c r="G44" s="273">
        <f t="shared" si="8"/>
        <v>0.023424689622862496</v>
      </c>
      <c r="H44" s="287">
        <v>3778</v>
      </c>
      <c r="I44" s="272">
        <f t="shared" si="9"/>
        <v>0.6333347303130631</v>
      </c>
    </row>
    <row r="45" spans="1:9" ht="19.5" customHeight="1">
      <c r="A45" s="790"/>
      <c r="B45" s="157" t="s">
        <v>29</v>
      </c>
      <c r="C45" s="798" t="s">
        <v>30</v>
      </c>
      <c r="D45" s="798"/>
      <c r="E45" s="799"/>
      <c r="F45" s="290">
        <v>230</v>
      </c>
      <c r="G45" s="273">
        <f t="shared" si="8"/>
        <v>5.387678613258375</v>
      </c>
      <c r="H45" s="287">
        <v>36445</v>
      </c>
      <c r="I45" s="272">
        <f t="shared" si="9"/>
        <v>6.109551150412808</v>
      </c>
    </row>
    <row r="46" spans="1:9" ht="19.5" customHeight="1">
      <c r="A46" s="791"/>
      <c r="B46" s="157" t="s">
        <v>48</v>
      </c>
      <c r="C46" s="798" t="s">
        <v>31</v>
      </c>
      <c r="D46" s="798"/>
      <c r="E46" s="799"/>
      <c r="F46" s="290">
        <v>18</v>
      </c>
      <c r="G46" s="273">
        <f t="shared" si="8"/>
        <v>0.4216444132115249</v>
      </c>
      <c r="H46" s="287">
        <v>22867</v>
      </c>
      <c r="I46" s="272">
        <f t="shared" si="9"/>
        <v>3.833368257826579</v>
      </c>
    </row>
    <row r="47" spans="1:9" ht="19.5" customHeight="1">
      <c r="A47" s="157" t="s">
        <v>32</v>
      </c>
      <c r="B47" s="792" t="s">
        <v>110</v>
      </c>
      <c r="C47" s="793"/>
      <c r="D47" s="793"/>
      <c r="E47" s="794"/>
      <c r="F47" s="288">
        <v>337</v>
      </c>
      <c r="G47" s="272">
        <f t="shared" si="8"/>
        <v>7.894120402904662</v>
      </c>
      <c r="H47" s="288">
        <v>24825</v>
      </c>
      <c r="I47" s="272">
        <f t="shared" si="9"/>
        <v>4.1616026151460535</v>
      </c>
    </row>
    <row r="48" ht="13.5">
      <c r="F48" s="65"/>
    </row>
    <row r="49" ht="13.5">
      <c r="G49" s="43"/>
    </row>
  </sheetData>
  <sheetProtection/>
  <mergeCells count="34">
    <mergeCell ref="A3:C5"/>
    <mergeCell ref="I3:I4"/>
    <mergeCell ref="D3:D4"/>
    <mergeCell ref="F3:F4"/>
    <mergeCell ref="C33:E33"/>
    <mergeCell ref="C34:E34"/>
    <mergeCell ref="F24:F25"/>
    <mergeCell ref="H24:H25"/>
    <mergeCell ref="C30:E30"/>
    <mergeCell ref="A27:E27"/>
    <mergeCell ref="A28:A29"/>
    <mergeCell ref="A30:A32"/>
    <mergeCell ref="C31:E31"/>
    <mergeCell ref="C32:E32"/>
    <mergeCell ref="A1:I1"/>
    <mergeCell ref="A21:I21"/>
    <mergeCell ref="C43:E43"/>
    <mergeCell ref="C44:E44"/>
    <mergeCell ref="C39:E39"/>
    <mergeCell ref="C40:E40"/>
    <mergeCell ref="C41:E41"/>
    <mergeCell ref="C42:E42"/>
    <mergeCell ref="C35:E35"/>
    <mergeCell ref="C36:E36"/>
    <mergeCell ref="A23:E26"/>
    <mergeCell ref="A33:A46"/>
    <mergeCell ref="B47:E47"/>
    <mergeCell ref="F23:I23"/>
    <mergeCell ref="C45:E45"/>
    <mergeCell ref="C46:E46"/>
    <mergeCell ref="C37:E37"/>
    <mergeCell ref="C38:E38"/>
    <mergeCell ref="C28:E28"/>
    <mergeCell ref="C29:E29"/>
  </mergeCells>
  <printOptions horizontalCentered="1"/>
  <pageMargins left="0.7874015748031497" right="0.5118110236220472" top="0.7086614173228347" bottom="0.5511811023622047" header="0.5118110236220472" footer="0.31496062992125984"/>
  <pageSetup fitToHeight="1" fitToWidth="1" horizontalDpi="600" verticalDpi="600" orientation="portrait" paperSize="9" scale="97" r:id="rId1"/>
  <headerFooter alignWithMargins="0">
    <oddFooter>&amp;C18</oddFooter>
  </headerFooter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M166"/>
  <sheetViews>
    <sheetView showGridLines="0" view="pageBreakPreview" zoomScale="60" workbookViewId="0" topLeftCell="A1">
      <pane xSplit="3" ySplit="6" topLeftCell="D7" activePane="bottomRight" state="frozen"/>
      <selection pane="topLeft" activeCell="J37" sqref="J37"/>
      <selection pane="topRight" activeCell="J37" sqref="J37"/>
      <selection pane="bottomLeft" activeCell="J37" sqref="J37"/>
      <selection pane="bottomRight" activeCell="A1" sqref="A1"/>
    </sheetView>
  </sheetViews>
  <sheetFormatPr defaultColWidth="4.625" defaultRowHeight="14.25" customHeight="1"/>
  <cols>
    <col min="1" max="1" width="4.625" style="357" customWidth="1"/>
    <col min="2" max="2" width="5.375" style="357" customWidth="1"/>
    <col min="3" max="3" width="13.25390625" style="357" customWidth="1"/>
    <col min="4" max="5" width="11.25390625" style="357" customWidth="1"/>
    <col min="6" max="6" width="5.875" style="357" customWidth="1"/>
    <col min="7" max="7" width="11.25390625" style="357" customWidth="1"/>
    <col min="8" max="8" width="5.875" style="357" customWidth="1"/>
    <col min="9" max="9" width="11.25390625" style="357" customWidth="1"/>
    <col min="10" max="10" width="5.875" style="357" customWidth="1"/>
    <col min="11" max="13" width="11.25390625" style="357" customWidth="1"/>
    <col min="14" max="16384" width="4.625" style="357" customWidth="1"/>
  </cols>
  <sheetData>
    <row r="1" spans="2:4" ht="19.5" customHeight="1">
      <c r="B1" s="358" t="s">
        <v>282</v>
      </c>
      <c r="D1" s="358" t="s">
        <v>283</v>
      </c>
    </row>
    <row r="2" ht="9.75" customHeight="1"/>
    <row r="3" spans="1:13" ht="23.25" customHeight="1">
      <c r="A3" s="814"/>
      <c r="B3" s="815"/>
      <c r="C3" s="816"/>
      <c r="D3" s="821" t="s">
        <v>284</v>
      </c>
      <c r="E3" s="822"/>
      <c r="F3" s="822"/>
      <c r="G3" s="822"/>
      <c r="H3" s="822"/>
      <c r="I3" s="822"/>
      <c r="J3" s="822"/>
      <c r="K3" s="822"/>
      <c r="L3" s="822"/>
      <c r="M3" s="823"/>
    </row>
    <row r="4" spans="1:13" s="359" customFormat="1" ht="18" customHeight="1">
      <c r="A4" s="817"/>
      <c r="B4" s="818"/>
      <c r="C4" s="818"/>
      <c r="D4" s="824" t="s">
        <v>285</v>
      </c>
      <c r="E4" s="827" t="s">
        <v>286</v>
      </c>
      <c r="F4" s="828"/>
      <c r="G4" s="829"/>
      <c r="H4" s="829"/>
      <c r="I4" s="829"/>
      <c r="J4" s="830"/>
      <c r="K4" s="824" t="s">
        <v>287</v>
      </c>
      <c r="L4" s="824" t="s">
        <v>288</v>
      </c>
      <c r="M4" s="833" t="s">
        <v>289</v>
      </c>
    </row>
    <row r="5" spans="1:13" s="359" customFormat="1" ht="9" customHeight="1">
      <c r="A5" s="817"/>
      <c r="B5" s="818"/>
      <c r="C5" s="818"/>
      <c r="D5" s="825"/>
      <c r="E5" s="825" t="s">
        <v>290</v>
      </c>
      <c r="F5" s="360"/>
      <c r="G5" s="825" t="s">
        <v>291</v>
      </c>
      <c r="H5" s="361"/>
      <c r="I5" s="825" t="s">
        <v>292</v>
      </c>
      <c r="J5" s="362"/>
      <c r="K5" s="825"/>
      <c r="L5" s="825"/>
      <c r="M5" s="834"/>
    </row>
    <row r="6" spans="1:13" s="359" customFormat="1" ht="48" customHeight="1">
      <c r="A6" s="819"/>
      <c r="B6" s="820"/>
      <c r="C6" s="820"/>
      <c r="D6" s="826"/>
      <c r="E6" s="836"/>
      <c r="F6" s="363" t="s">
        <v>293</v>
      </c>
      <c r="G6" s="837"/>
      <c r="H6" s="364" t="s">
        <v>294</v>
      </c>
      <c r="I6" s="837"/>
      <c r="J6" s="365" t="s">
        <v>295</v>
      </c>
      <c r="K6" s="831"/>
      <c r="L6" s="832"/>
      <c r="M6" s="835"/>
    </row>
    <row r="7" spans="1:13" s="359" customFormat="1" ht="24.75" customHeight="1">
      <c r="A7" s="840" t="s">
        <v>296</v>
      </c>
      <c r="B7" s="841"/>
      <c r="C7" s="842"/>
      <c r="D7" s="366">
        <v>110277485</v>
      </c>
      <c r="E7" s="367">
        <v>63699101</v>
      </c>
      <c r="F7" s="368">
        <f aca="true" t="shared" si="0" ref="F7:F54">(E7/M7)*100</f>
        <v>61.20707101736639</v>
      </c>
      <c r="G7" s="367">
        <v>59611311</v>
      </c>
      <c r="H7" s="368">
        <f aca="true" t="shared" si="1" ref="H7:H54">(G7/M7)*100</f>
        <v>57.279203136874955</v>
      </c>
      <c r="I7" s="367">
        <v>4087790</v>
      </c>
      <c r="J7" s="369">
        <f aca="true" t="shared" si="2" ref="J7:J54">(I7/E7)*100</f>
        <v>6.4173433154103705</v>
      </c>
      <c r="K7" s="367">
        <v>40372373</v>
      </c>
      <c r="L7" s="370">
        <f aca="true" t="shared" si="3" ref="L7:L54">D7-(E7+K7)</f>
        <v>6206011</v>
      </c>
      <c r="M7" s="371">
        <f aca="true" t="shared" si="4" ref="M7:M54">E7+K7</f>
        <v>104071474</v>
      </c>
    </row>
    <row r="8" spans="1:13" s="359" customFormat="1" ht="24.75" customHeight="1">
      <c r="A8" s="372"/>
      <c r="B8" s="373">
        <v>1</v>
      </c>
      <c r="C8" s="374" t="s">
        <v>297</v>
      </c>
      <c r="D8" s="375">
        <v>4840237</v>
      </c>
      <c r="E8" s="376">
        <v>2701824</v>
      </c>
      <c r="F8" s="377">
        <f t="shared" si="0"/>
        <v>57.95927998815855</v>
      </c>
      <c r="G8" s="376">
        <v>2509464</v>
      </c>
      <c r="H8" s="377">
        <f t="shared" si="1"/>
        <v>53.832790957591726</v>
      </c>
      <c r="I8" s="376">
        <v>192360</v>
      </c>
      <c r="J8" s="378">
        <f t="shared" si="2"/>
        <v>7.119634735645253</v>
      </c>
      <c r="K8" s="379">
        <v>1959766</v>
      </c>
      <c r="L8" s="380">
        <f t="shared" si="3"/>
        <v>178647</v>
      </c>
      <c r="M8" s="381">
        <f t="shared" si="4"/>
        <v>4661590</v>
      </c>
    </row>
    <row r="9" spans="1:13" s="359" customFormat="1" ht="24.75" customHeight="1">
      <c r="A9" s="372"/>
      <c r="B9" s="382">
        <v>2</v>
      </c>
      <c r="C9" s="383" t="s">
        <v>298</v>
      </c>
      <c r="D9" s="384">
        <v>1196355</v>
      </c>
      <c r="E9" s="385">
        <v>702668</v>
      </c>
      <c r="F9" s="386">
        <f t="shared" si="0"/>
        <v>59.46116104748478</v>
      </c>
      <c r="G9" s="385">
        <v>639584</v>
      </c>
      <c r="H9" s="386">
        <f t="shared" si="1"/>
        <v>54.12286773752968</v>
      </c>
      <c r="I9" s="385">
        <v>63084</v>
      </c>
      <c r="J9" s="387">
        <f t="shared" si="2"/>
        <v>8.977781825840937</v>
      </c>
      <c r="K9" s="388">
        <v>479058</v>
      </c>
      <c r="L9" s="389">
        <f t="shared" si="3"/>
        <v>14629</v>
      </c>
      <c r="M9" s="390">
        <f t="shared" si="4"/>
        <v>1181726</v>
      </c>
    </row>
    <row r="10" spans="1:13" s="359" customFormat="1" ht="24.75" customHeight="1">
      <c r="A10" s="372"/>
      <c r="B10" s="382">
        <v>3</v>
      </c>
      <c r="C10" s="383" t="s">
        <v>299</v>
      </c>
      <c r="D10" s="384">
        <v>1156278</v>
      </c>
      <c r="E10" s="385">
        <v>679332</v>
      </c>
      <c r="F10" s="386">
        <f t="shared" si="0"/>
        <v>59.77861921678122</v>
      </c>
      <c r="G10" s="385">
        <v>631303</v>
      </c>
      <c r="H10" s="386">
        <f t="shared" si="1"/>
        <v>55.5522508102248</v>
      </c>
      <c r="I10" s="385">
        <v>48029</v>
      </c>
      <c r="J10" s="387">
        <f t="shared" si="2"/>
        <v>7.070033503500498</v>
      </c>
      <c r="K10" s="388">
        <v>457081</v>
      </c>
      <c r="L10" s="389">
        <f t="shared" si="3"/>
        <v>19865</v>
      </c>
      <c r="M10" s="390">
        <f t="shared" si="4"/>
        <v>1136413</v>
      </c>
    </row>
    <row r="11" spans="1:13" s="359" customFormat="1" ht="24.75" customHeight="1">
      <c r="A11" s="372"/>
      <c r="B11" s="382">
        <v>4</v>
      </c>
      <c r="C11" s="383" t="s">
        <v>300</v>
      </c>
      <c r="D11" s="384">
        <v>2022432</v>
      </c>
      <c r="E11" s="385">
        <v>1148862</v>
      </c>
      <c r="F11" s="386">
        <f t="shared" si="0"/>
        <v>59.455859201550076</v>
      </c>
      <c r="G11" s="385">
        <v>1059416</v>
      </c>
      <c r="H11" s="386">
        <f t="shared" si="1"/>
        <v>54.826853470538126</v>
      </c>
      <c r="I11" s="385">
        <v>89446</v>
      </c>
      <c r="J11" s="387">
        <f t="shared" si="2"/>
        <v>7.785617419672684</v>
      </c>
      <c r="K11" s="388">
        <v>783432</v>
      </c>
      <c r="L11" s="389">
        <f t="shared" si="3"/>
        <v>90138</v>
      </c>
      <c r="M11" s="390">
        <f t="shared" si="4"/>
        <v>1932294</v>
      </c>
    </row>
    <row r="12" spans="1:13" s="359" customFormat="1" ht="24.75" customHeight="1">
      <c r="A12" s="372"/>
      <c r="B12" s="382">
        <v>5</v>
      </c>
      <c r="C12" s="383" t="s">
        <v>301</v>
      </c>
      <c r="D12" s="384">
        <v>960083</v>
      </c>
      <c r="E12" s="385">
        <v>540842</v>
      </c>
      <c r="F12" s="386">
        <f t="shared" si="0"/>
        <v>57.77195735376274</v>
      </c>
      <c r="G12" s="385">
        <v>503106</v>
      </c>
      <c r="H12" s="386">
        <f t="shared" si="1"/>
        <v>53.74105261133965</v>
      </c>
      <c r="I12" s="385">
        <v>37736</v>
      </c>
      <c r="J12" s="387">
        <f t="shared" si="2"/>
        <v>6.977268777202954</v>
      </c>
      <c r="K12" s="388">
        <v>395325</v>
      </c>
      <c r="L12" s="389">
        <f t="shared" si="3"/>
        <v>23916</v>
      </c>
      <c r="M12" s="390">
        <f t="shared" si="4"/>
        <v>936167</v>
      </c>
    </row>
    <row r="13" spans="1:13" s="359" customFormat="1" ht="24.75" customHeight="1">
      <c r="A13" s="372"/>
      <c r="B13" s="382">
        <v>6</v>
      </c>
      <c r="C13" s="383" t="s">
        <v>302</v>
      </c>
      <c r="D13" s="384">
        <v>1015832</v>
      </c>
      <c r="E13" s="385">
        <v>600768</v>
      </c>
      <c r="F13" s="386">
        <f t="shared" si="0"/>
        <v>60.08100567039693</v>
      </c>
      <c r="G13" s="385">
        <v>565982</v>
      </c>
      <c r="H13" s="386">
        <f t="shared" si="1"/>
        <v>56.6021621513506</v>
      </c>
      <c r="I13" s="385">
        <v>34786</v>
      </c>
      <c r="J13" s="387">
        <f t="shared" si="2"/>
        <v>5.790255140087354</v>
      </c>
      <c r="K13" s="388">
        <v>399162</v>
      </c>
      <c r="L13" s="389">
        <f t="shared" si="3"/>
        <v>15902</v>
      </c>
      <c r="M13" s="390">
        <f t="shared" si="4"/>
        <v>999930</v>
      </c>
    </row>
    <row r="14" spans="1:13" s="359" customFormat="1" ht="24.75" customHeight="1">
      <c r="A14" s="372"/>
      <c r="B14" s="382">
        <v>7</v>
      </c>
      <c r="C14" s="383" t="s">
        <v>303</v>
      </c>
      <c r="D14" s="384">
        <v>1740909</v>
      </c>
      <c r="E14" s="385">
        <v>1006246</v>
      </c>
      <c r="F14" s="386">
        <f t="shared" si="0"/>
        <v>60.586059942656014</v>
      </c>
      <c r="G14" s="385">
        <v>934331</v>
      </c>
      <c r="H14" s="386">
        <f t="shared" si="1"/>
        <v>56.256058630078265</v>
      </c>
      <c r="I14" s="385">
        <v>71915</v>
      </c>
      <c r="J14" s="387">
        <f t="shared" si="2"/>
        <v>7.146860708017721</v>
      </c>
      <c r="K14" s="388">
        <v>654608</v>
      </c>
      <c r="L14" s="389">
        <f t="shared" si="3"/>
        <v>80055</v>
      </c>
      <c r="M14" s="390">
        <f t="shared" si="4"/>
        <v>1660854</v>
      </c>
    </row>
    <row r="15" spans="1:13" s="359" customFormat="1" ht="24.75" customHeight="1">
      <c r="A15" s="372"/>
      <c r="B15" s="382">
        <v>8</v>
      </c>
      <c r="C15" s="383" t="s">
        <v>304</v>
      </c>
      <c r="D15" s="384">
        <v>2556766</v>
      </c>
      <c r="E15" s="385">
        <v>1521879</v>
      </c>
      <c r="F15" s="386">
        <f t="shared" si="0"/>
        <v>61.26601265432956</v>
      </c>
      <c r="G15" s="385">
        <v>1420181</v>
      </c>
      <c r="H15" s="386">
        <f t="shared" si="1"/>
        <v>57.17197432741921</v>
      </c>
      <c r="I15" s="385">
        <v>101698</v>
      </c>
      <c r="J15" s="387">
        <f t="shared" si="2"/>
        <v>6.682397220804019</v>
      </c>
      <c r="K15" s="388">
        <v>962172</v>
      </c>
      <c r="L15" s="389">
        <f t="shared" si="3"/>
        <v>72715</v>
      </c>
      <c r="M15" s="390">
        <f t="shared" si="4"/>
        <v>2484051</v>
      </c>
    </row>
    <row r="16" spans="1:13" s="359" customFormat="1" ht="24.75" customHeight="1">
      <c r="A16" s="372"/>
      <c r="B16" s="382">
        <v>9</v>
      </c>
      <c r="C16" s="383" t="s">
        <v>305</v>
      </c>
      <c r="D16" s="384">
        <v>1719470</v>
      </c>
      <c r="E16" s="385">
        <v>1042655</v>
      </c>
      <c r="F16" s="386">
        <f t="shared" si="0"/>
        <v>63.22063845474742</v>
      </c>
      <c r="G16" s="385">
        <v>977126</v>
      </c>
      <c r="H16" s="386">
        <f t="shared" si="1"/>
        <v>59.24733451691454</v>
      </c>
      <c r="I16" s="385">
        <v>65529</v>
      </c>
      <c r="J16" s="387">
        <f t="shared" si="2"/>
        <v>6.284820961871376</v>
      </c>
      <c r="K16" s="388">
        <v>606577</v>
      </c>
      <c r="L16" s="389">
        <f t="shared" si="3"/>
        <v>70238</v>
      </c>
      <c r="M16" s="390">
        <f t="shared" si="4"/>
        <v>1649232</v>
      </c>
    </row>
    <row r="17" spans="1:13" s="359" customFormat="1" ht="24.75" customHeight="1">
      <c r="A17" s="372"/>
      <c r="B17" s="382">
        <v>10</v>
      </c>
      <c r="C17" s="383" t="s">
        <v>306</v>
      </c>
      <c r="D17" s="384">
        <v>1722128</v>
      </c>
      <c r="E17" s="385">
        <v>1030632</v>
      </c>
      <c r="F17" s="386">
        <f t="shared" si="0"/>
        <v>61.43080576404055</v>
      </c>
      <c r="G17" s="385">
        <v>965403</v>
      </c>
      <c r="H17" s="386">
        <f t="shared" si="1"/>
        <v>57.54283214282309</v>
      </c>
      <c r="I17" s="385">
        <v>65229</v>
      </c>
      <c r="J17" s="387">
        <f t="shared" si="2"/>
        <v>6.329029178212981</v>
      </c>
      <c r="K17" s="388">
        <v>647080</v>
      </c>
      <c r="L17" s="389">
        <f t="shared" si="3"/>
        <v>44416</v>
      </c>
      <c r="M17" s="390">
        <f t="shared" si="4"/>
        <v>1677712</v>
      </c>
    </row>
    <row r="18" spans="1:13" s="359" customFormat="1" ht="24.75" customHeight="1">
      <c r="A18" s="372"/>
      <c r="B18" s="382">
        <v>11</v>
      </c>
      <c r="C18" s="383" t="s">
        <v>307</v>
      </c>
      <c r="D18" s="384">
        <v>6213968</v>
      </c>
      <c r="E18" s="385">
        <v>3716285</v>
      </c>
      <c r="F18" s="386">
        <f t="shared" si="0"/>
        <v>63.02145363199413</v>
      </c>
      <c r="G18" s="385">
        <v>3482305</v>
      </c>
      <c r="H18" s="386">
        <f t="shared" si="1"/>
        <v>59.05357718527006</v>
      </c>
      <c r="I18" s="385">
        <v>233980</v>
      </c>
      <c r="J18" s="387">
        <f t="shared" si="2"/>
        <v>6.296072556329775</v>
      </c>
      <c r="K18" s="388">
        <v>2180572</v>
      </c>
      <c r="L18" s="389">
        <f t="shared" si="3"/>
        <v>317111</v>
      </c>
      <c r="M18" s="390">
        <f t="shared" si="4"/>
        <v>5896857</v>
      </c>
    </row>
    <row r="19" spans="1:13" s="359" customFormat="1" ht="24.75" customHeight="1">
      <c r="A19" s="372"/>
      <c r="B19" s="382">
        <v>12</v>
      </c>
      <c r="C19" s="383" t="s">
        <v>308</v>
      </c>
      <c r="D19" s="384">
        <v>5329180</v>
      </c>
      <c r="E19" s="385">
        <v>3089184</v>
      </c>
      <c r="F19" s="386">
        <f t="shared" si="0"/>
        <v>62.01823295704354</v>
      </c>
      <c r="G19" s="385">
        <v>2899396</v>
      </c>
      <c r="H19" s="386">
        <f t="shared" si="1"/>
        <v>58.2080628938646</v>
      </c>
      <c r="I19" s="385">
        <v>189788</v>
      </c>
      <c r="J19" s="387">
        <f t="shared" si="2"/>
        <v>6.143628867688037</v>
      </c>
      <c r="K19" s="388">
        <v>1891906</v>
      </c>
      <c r="L19" s="389">
        <f t="shared" si="3"/>
        <v>348090</v>
      </c>
      <c r="M19" s="390">
        <f t="shared" si="4"/>
        <v>4981090</v>
      </c>
    </row>
    <row r="20" spans="1:13" s="359" customFormat="1" ht="24.75" customHeight="1">
      <c r="A20" s="372"/>
      <c r="B20" s="382">
        <v>13</v>
      </c>
      <c r="C20" s="383" t="s">
        <v>309</v>
      </c>
      <c r="D20" s="384">
        <v>11492456</v>
      </c>
      <c r="E20" s="385">
        <v>6387474</v>
      </c>
      <c r="F20" s="386">
        <f t="shared" si="0"/>
        <v>64.51339682319086</v>
      </c>
      <c r="G20" s="385">
        <v>6012536</v>
      </c>
      <c r="H20" s="386">
        <f t="shared" si="1"/>
        <v>60.726528339954214</v>
      </c>
      <c r="I20" s="385">
        <v>374938</v>
      </c>
      <c r="J20" s="387">
        <f t="shared" si="2"/>
        <v>5.8698947346008765</v>
      </c>
      <c r="K20" s="388">
        <v>3513530</v>
      </c>
      <c r="L20" s="389">
        <f t="shared" si="3"/>
        <v>1591452</v>
      </c>
      <c r="M20" s="390">
        <f t="shared" si="4"/>
        <v>9901004</v>
      </c>
    </row>
    <row r="21" spans="1:13" s="359" customFormat="1" ht="24.75" customHeight="1">
      <c r="A21" s="372"/>
      <c r="B21" s="382">
        <v>14</v>
      </c>
      <c r="C21" s="383" t="s">
        <v>310</v>
      </c>
      <c r="D21" s="384">
        <v>7808360</v>
      </c>
      <c r="E21" s="385">
        <v>4400199</v>
      </c>
      <c r="F21" s="386">
        <f t="shared" si="0"/>
        <v>62.23826985434782</v>
      </c>
      <c r="G21" s="385">
        <v>4146942</v>
      </c>
      <c r="H21" s="386">
        <f t="shared" si="1"/>
        <v>58.65609606891162</v>
      </c>
      <c r="I21" s="385">
        <v>253257</v>
      </c>
      <c r="J21" s="387">
        <f t="shared" si="2"/>
        <v>5.7555805998774145</v>
      </c>
      <c r="K21" s="388">
        <v>2669726</v>
      </c>
      <c r="L21" s="389">
        <f t="shared" si="3"/>
        <v>738435</v>
      </c>
      <c r="M21" s="390">
        <f t="shared" si="4"/>
        <v>7069925</v>
      </c>
    </row>
    <row r="22" spans="1:13" s="359" customFormat="1" ht="24.75" customHeight="1">
      <c r="A22" s="372"/>
      <c r="B22" s="382">
        <v>15</v>
      </c>
      <c r="C22" s="383" t="s">
        <v>311</v>
      </c>
      <c r="D22" s="384">
        <v>2062449</v>
      </c>
      <c r="E22" s="385">
        <v>1223129</v>
      </c>
      <c r="F22" s="386">
        <f t="shared" si="0"/>
        <v>60.72086884732373</v>
      </c>
      <c r="G22" s="385">
        <v>1155795</v>
      </c>
      <c r="H22" s="386">
        <f t="shared" si="1"/>
        <v>57.378147856352456</v>
      </c>
      <c r="I22" s="385">
        <v>67334</v>
      </c>
      <c r="J22" s="387">
        <f t="shared" si="2"/>
        <v>5.505061199595464</v>
      </c>
      <c r="K22" s="388">
        <v>791218</v>
      </c>
      <c r="L22" s="389">
        <f t="shared" si="3"/>
        <v>48102</v>
      </c>
      <c r="M22" s="390">
        <f t="shared" si="4"/>
        <v>2014347</v>
      </c>
    </row>
    <row r="23" spans="1:13" s="359" customFormat="1" ht="24.75" customHeight="1">
      <c r="A23" s="372"/>
      <c r="B23" s="382">
        <v>16</v>
      </c>
      <c r="C23" s="383" t="s">
        <v>312</v>
      </c>
      <c r="D23" s="384">
        <v>947174</v>
      </c>
      <c r="E23" s="385">
        <v>576413</v>
      </c>
      <c r="F23" s="386">
        <f t="shared" si="0"/>
        <v>61.90381069287961</v>
      </c>
      <c r="G23" s="385">
        <v>546363</v>
      </c>
      <c r="H23" s="386">
        <f t="shared" si="1"/>
        <v>58.67659425029238</v>
      </c>
      <c r="I23" s="385">
        <v>30050</v>
      </c>
      <c r="J23" s="387">
        <f t="shared" si="2"/>
        <v>5.213275897663654</v>
      </c>
      <c r="K23" s="388">
        <v>354730</v>
      </c>
      <c r="L23" s="389">
        <f t="shared" si="3"/>
        <v>16031</v>
      </c>
      <c r="M23" s="390">
        <f t="shared" si="4"/>
        <v>931143</v>
      </c>
    </row>
    <row r="24" spans="1:13" s="359" customFormat="1" ht="24.75" customHeight="1">
      <c r="A24" s="372"/>
      <c r="B24" s="382">
        <v>17</v>
      </c>
      <c r="C24" s="383" t="s">
        <v>313</v>
      </c>
      <c r="D24" s="384">
        <v>1001288</v>
      </c>
      <c r="E24" s="385">
        <v>615510</v>
      </c>
      <c r="F24" s="386">
        <f t="shared" si="0"/>
        <v>63.06151240667713</v>
      </c>
      <c r="G24" s="385">
        <v>582449</v>
      </c>
      <c r="H24" s="386">
        <f t="shared" si="1"/>
        <v>59.67427798046611</v>
      </c>
      <c r="I24" s="385">
        <v>33061</v>
      </c>
      <c r="J24" s="387">
        <f t="shared" si="2"/>
        <v>5.37131809393836</v>
      </c>
      <c r="K24" s="388">
        <v>360537</v>
      </c>
      <c r="L24" s="389">
        <f t="shared" si="3"/>
        <v>25241</v>
      </c>
      <c r="M24" s="390">
        <f t="shared" si="4"/>
        <v>976047</v>
      </c>
    </row>
    <row r="25" spans="1:13" s="359" customFormat="1" ht="24.75" customHeight="1">
      <c r="A25" s="372"/>
      <c r="B25" s="382">
        <v>18</v>
      </c>
      <c r="C25" s="383" t="s">
        <v>314</v>
      </c>
      <c r="D25" s="384">
        <v>686351</v>
      </c>
      <c r="E25" s="385">
        <v>424477</v>
      </c>
      <c r="F25" s="386">
        <f t="shared" si="0"/>
        <v>62.864712843016314</v>
      </c>
      <c r="G25" s="385">
        <v>402251</v>
      </c>
      <c r="H25" s="386">
        <f t="shared" si="1"/>
        <v>59.573059566987496</v>
      </c>
      <c r="I25" s="385">
        <v>22226</v>
      </c>
      <c r="J25" s="387">
        <f t="shared" si="2"/>
        <v>5.236090530228965</v>
      </c>
      <c r="K25" s="388">
        <v>250746</v>
      </c>
      <c r="L25" s="389">
        <f t="shared" si="3"/>
        <v>11128</v>
      </c>
      <c r="M25" s="390">
        <f t="shared" si="4"/>
        <v>675223</v>
      </c>
    </row>
    <row r="26" spans="1:13" s="359" customFormat="1" ht="24.75" customHeight="1">
      <c r="A26" s="372"/>
      <c r="B26" s="382">
        <v>19</v>
      </c>
      <c r="C26" s="383" t="s">
        <v>315</v>
      </c>
      <c r="D26" s="384">
        <v>743036</v>
      </c>
      <c r="E26" s="385">
        <v>441883</v>
      </c>
      <c r="F26" s="386">
        <f t="shared" si="0"/>
        <v>61.834421786032635</v>
      </c>
      <c r="G26" s="385">
        <v>414569</v>
      </c>
      <c r="H26" s="386">
        <f t="shared" si="1"/>
        <v>58.01226660770784</v>
      </c>
      <c r="I26" s="385">
        <v>27314</v>
      </c>
      <c r="J26" s="387">
        <f t="shared" si="2"/>
        <v>6.1812742286985465</v>
      </c>
      <c r="K26" s="388">
        <v>272740</v>
      </c>
      <c r="L26" s="389">
        <f t="shared" si="3"/>
        <v>28413</v>
      </c>
      <c r="M26" s="390">
        <f t="shared" si="4"/>
        <v>714623</v>
      </c>
    </row>
    <row r="27" spans="1:13" s="359" customFormat="1" ht="24.75" customHeight="1">
      <c r="A27" s="372"/>
      <c r="B27" s="382">
        <v>20</v>
      </c>
      <c r="C27" s="383" t="s">
        <v>316</v>
      </c>
      <c r="D27" s="384">
        <v>1850984</v>
      </c>
      <c r="E27" s="385">
        <v>1153883</v>
      </c>
      <c r="F27" s="386">
        <f t="shared" si="0"/>
        <v>63.18062950495092</v>
      </c>
      <c r="G27" s="385">
        <v>1091038</v>
      </c>
      <c r="H27" s="386">
        <f t="shared" si="1"/>
        <v>59.739564283226855</v>
      </c>
      <c r="I27" s="385">
        <v>62845</v>
      </c>
      <c r="J27" s="387">
        <f t="shared" si="2"/>
        <v>5.4463927451916705</v>
      </c>
      <c r="K27" s="388">
        <v>672441</v>
      </c>
      <c r="L27" s="389">
        <f t="shared" si="3"/>
        <v>24660</v>
      </c>
      <c r="M27" s="390">
        <f t="shared" si="4"/>
        <v>1826324</v>
      </c>
    </row>
    <row r="28" spans="1:13" s="359" customFormat="1" ht="24.75" customHeight="1">
      <c r="A28" s="372"/>
      <c r="B28" s="382">
        <v>21</v>
      </c>
      <c r="C28" s="383" t="s">
        <v>317</v>
      </c>
      <c r="D28" s="384">
        <v>1782199</v>
      </c>
      <c r="E28" s="385">
        <v>1082932</v>
      </c>
      <c r="F28" s="386">
        <f t="shared" si="0"/>
        <v>61.716604404779204</v>
      </c>
      <c r="G28" s="385">
        <v>1022616</v>
      </c>
      <c r="H28" s="386">
        <f t="shared" si="1"/>
        <v>58.27917831405637</v>
      </c>
      <c r="I28" s="385">
        <v>60316</v>
      </c>
      <c r="J28" s="387">
        <f t="shared" si="2"/>
        <v>5.569694126685701</v>
      </c>
      <c r="K28" s="388">
        <v>671753</v>
      </c>
      <c r="L28" s="389">
        <f t="shared" si="3"/>
        <v>27514</v>
      </c>
      <c r="M28" s="390">
        <f t="shared" si="4"/>
        <v>1754685</v>
      </c>
    </row>
    <row r="29" spans="1:13" s="359" customFormat="1" ht="24.75" customHeight="1">
      <c r="A29" s="372"/>
      <c r="B29" s="382">
        <v>22</v>
      </c>
      <c r="C29" s="383" t="s">
        <v>318</v>
      </c>
      <c r="D29" s="384">
        <v>3231722</v>
      </c>
      <c r="E29" s="385">
        <v>2014268</v>
      </c>
      <c r="F29" s="386">
        <f t="shared" si="0"/>
        <v>63.19991892410022</v>
      </c>
      <c r="G29" s="385">
        <v>1897194</v>
      </c>
      <c r="H29" s="386">
        <f t="shared" si="1"/>
        <v>59.52659079292795</v>
      </c>
      <c r="I29" s="385">
        <v>117074</v>
      </c>
      <c r="J29" s="387">
        <f t="shared" si="2"/>
        <v>5.812235511858402</v>
      </c>
      <c r="K29" s="388">
        <v>1172869</v>
      </c>
      <c r="L29" s="389">
        <f t="shared" si="3"/>
        <v>44585</v>
      </c>
      <c r="M29" s="390">
        <f t="shared" si="4"/>
        <v>3187137</v>
      </c>
    </row>
    <row r="30" spans="1:13" s="359" customFormat="1" ht="24.75" customHeight="1">
      <c r="A30" s="372"/>
      <c r="B30" s="382">
        <v>23</v>
      </c>
      <c r="C30" s="383" t="s">
        <v>319</v>
      </c>
      <c r="D30" s="384">
        <v>6283530</v>
      </c>
      <c r="E30" s="385">
        <v>3873429</v>
      </c>
      <c r="F30" s="386">
        <f t="shared" si="0"/>
        <v>64.68987205416447</v>
      </c>
      <c r="G30" s="385">
        <v>3676174</v>
      </c>
      <c r="H30" s="386">
        <f t="shared" si="1"/>
        <v>61.39552982869855</v>
      </c>
      <c r="I30" s="385">
        <v>197255</v>
      </c>
      <c r="J30" s="387">
        <f t="shared" si="2"/>
        <v>5.092516217542648</v>
      </c>
      <c r="K30" s="388">
        <v>2114261</v>
      </c>
      <c r="L30" s="389">
        <f t="shared" si="3"/>
        <v>295840</v>
      </c>
      <c r="M30" s="390">
        <f t="shared" si="4"/>
        <v>5987690</v>
      </c>
    </row>
    <row r="31" spans="1:13" s="359" customFormat="1" ht="24.75" customHeight="1">
      <c r="A31" s="372"/>
      <c r="B31" s="382">
        <v>24</v>
      </c>
      <c r="C31" s="383" t="s">
        <v>320</v>
      </c>
      <c r="D31" s="384">
        <v>1589378</v>
      </c>
      <c r="E31" s="385">
        <v>943072</v>
      </c>
      <c r="F31" s="386">
        <f t="shared" si="0"/>
        <v>61.454570098476204</v>
      </c>
      <c r="G31" s="385">
        <v>895097</v>
      </c>
      <c r="H31" s="386">
        <f t="shared" si="1"/>
        <v>58.32831568685716</v>
      </c>
      <c r="I31" s="385">
        <v>47975</v>
      </c>
      <c r="J31" s="387">
        <f t="shared" si="2"/>
        <v>5.087098333955414</v>
      </c>
      <c r="K31" s="388">
        <v>591512</v>
      </c>
      <c r="L31" s="389">
        <f t="shared" si="3"/>
        <v>54794</v>
      </c>
      <c r="M31" s="390">
        <f t="shared" si="4"/>
        <v>1534584</v>
      </c>
    </row>
    <row r="32" spans="1:13" s="359" customFormat="1" ht="24.75" customHeight="1">
      <c r="A32" s="372"/>
      <c r="B32" s="382">
        <v>25</v>
      </c>
      <c r="C32" s="383" t="s">
        <v>321</v>
      </c>
      <c r="D32" s="384">
        <v>1186371</v>
      </c>
      <c r="E32" s="385">
        <v>709602</v>
      </c>
      <c r="F32" s="386">
        <f t="shared" si="0"/>
        <v>62.04083702435638</v>
      </c>
      <c r="G32" s="385">
        <v>673612</v>
      </c>
      <c r="H32" s="386">
        <f t="shared" si="1"/>
        <v>58.89421437601747</v>
      </c>
      <c r="I32" s="385">
        <v>35990</v>
      </c>
      <c r="J32" s="387">
        <f t="shared" si="2"/>
        <v>5.071857181913241</v>
      </c>
      <c r="K32" s="388">
        <v>434164</v>
      </c>
      <c r="L32" s="389">
        <f t="shared" si="3"/>
        <v>42605</v>
      </c>
      <c r="M32" s="390">
        <f t="shared" si="4"/>
        <v>1143766</v>
      </c>
    </row>
    <row r="33" spans="1:13" s="359" customFormat="1" ht="24.75" customHeight="1">
      <c r="A33" s="372"/>
      <c r="B33" s="382">
        <v>26</v>
      </c>
      <c r="C33" s="383" t="s">
        <v>322</v>
      </c>
      <c r="D33" s="384">
        <v>2259521</v>
      </c>
      <c r="E33" s="385">
        <v>1300144</v>
      </c>
      <c r="F33" s="386">
        <f t="shared" si="0"/>
        <v>60.82510881810255</v>
      </c>
      <c r="G33" s="385">
        <v>1219370</v>
      </c>
      <c r="H33" s="386">
        <f t="shared" si="1"/>
        <v>57.046229448068594</v>
      </c>
      <c r="I33" s="385">
        <v>80774</v>
      </c>
      <c r="J33" s="387">
        <f t="shared" si="2"/>
        <v>6.212696439778978</v>
      </c>
      <c r="K33" s="388">
        <v>837368</v>
      </c>
      <c r="L33" s="389">
        <f t="shared" si="3"/>
        <v>122009</v>
      </c>
      <c r="M33" s="390">
        <f t="shared" si="4"/>
        <v>2137512</v>
      </c>
    </row>
    <row r="34" spans="1:13" s="359" customFormat="1" ht="24.75" customHeight="1">
      <c r="A34" s="372"/>
      <c r="B34" s="382">
        <v>27</v>
      </c>
      <c r="C34" s="383" t="s">
        <v>323</v>
      </c>
      <c r="D34" s="384">
        <v>7610818</v>
      </c>
      <c r="E34" s="385">
        <v>4145618</v>
      </c>
      <c r="F34" s="386">
        <f t="shared" si="0"/>
        <v>60.033228398246685</v>
      </c>
      <c r="G34" s="385">
        <v>3815052</v>
      </c>
      <c r="H34" s="386">
        <f t="shared" si="1"/>
        <v>55.24625956062228</v>
      </c>
      <c r="I34" s="385">
        <v>330566</v>
      </c>
      <c r="J34" s="387">
        <f t="shared" si="2"/>
        <v>7.973865416446957</v>
      </c>
      <c r="K34" s="388">
        <v>2759921</v>
      </c>
      <c r="L34" s="389">
        <f t="shared" si="3"/>
        <v>705279</v>
      </c>
      <c r="M34" s="390">
        <f t="shared" si="4"/>
        <v>6905539</v>
      </c>
    </row>
    <row r="35" spans="1:13" s="359" customFormat="1" ht="24.75" customHeight="1" thickBot="1">
      <c r="A35" s="391"/>
      <c r="B35" s="392">
        <v>28</v>
      </c>
      <c r="C35" s="393" t="s">
        <v>324</v>
      </c>
      <c r="D35" s="394">
        <v>4796928</v>
      </c>
      <c r="E35" s="395">
        <v>2663902</v>
      </c>
      <c r="F35" s="396">
        <f t="shared" si="0"/>
        <v>58.81211927465917</v>
      </c>
      <c r="G35" s="395">
        <v>2489617</v>
      </c>
      <c r="H35" s="396">
        <f t="shared" si="1"/>
        <v>54.9643537758593</v>
      </c>
      <c r="I35" s="395">
        <v>174285</v>
      </c>
      <c r="J35" s="397">
        <f t="shared" si="2"/>
        <v>6.542470406193621</v>
      </c>
      <c r="K35" s="398">
        <v>1865610</v>
      </c>
      <c r="L35" s="399">
        <f t="shared" si="3"/>
        <v>267416</v>
      </c>
      <c r="M35" s="400">
        <f t="shared" si="4"/>
        <v>4529512</v>
      </c>
    </row>
    <row r="36" spans="1:13" s="359" customFormat="1" ht="24.75" customHeight="1" thickBot="1">
      <c r="A36" s="372"/>
      <c r="B36" s="401">
        <v>29</v>
      </c>
      <c r="C36" s="402" t="s">
        <v>325</v>
      </c>
      <c r="D36" s="403">
        <v>1208808</v>
      </c>
      <c r="E36" s="404">
        <v>644299</v>
      </c>
      <c r="F36" s="405">
        <f t="shared" si="0"/>
        <v>56.02950793440981</v>
      </c>
      <c r="G36" s="404">
        <v>596525</v>
      </c>
      <c r="H36" s="405">
        <f t="shared" si="1"/>
        <v>51.87498695570505</v>
      </c>
      <c r="I36" s="404">
        <v>47774</v>
      </c>
      <c r="J36" s="406">
        <f t="shared" si="2"/>
        <v>7.414880358342943</v>
      </c>
      <c r="K36" s="407">
        <v>505629</v>
      </c>
      <c r="L36" s="408">
        <f t="shared" si="3"/>
        <v>58880</v>
      </c>
      <c r="M36" s="409">
        <f t="shared" si="4"/>
        <v>1149928</v>
      </c>
    </row>
    <row r="37" spans="1:13" s="359" customFormat="1" ht="24.75" customHeight="1">
      <c r="A37" s="372"/>
      <c r="B37" s="410">
        <v>30</v>
      </c>
      <c r="C37" s="411" t="s">
        <v>326</v>
      </c>
      <c r="D37" s="375">
        <v>865419</v>
      </c>
      <c r="E37" s="376">
        <v>483582</v>
      </c>
      <c r="F37" s="377">
        <f t="shared" si="0"/>
        <v>57.42565321736941</v>
      </c>
      <c r="G37" s="376">
        <v>450969</v>
      </c>
      <c r="H37" s="377">
        <f t="shared" si="1"/>
        <v>53.5528398612518</v>
      </c>
      <c r="I37" s="376">
        <v>32613</v>
      </c>
      <c r="J37" s="378">
        <f t="shared" si="2"/>
        <v>6.7440475451939905</v>
      </c>
      <c r="K37" s="379">
        <v>358519</v>
      </c>
      <c r="L37" s="380">
        <f t="shared" si="3"/>
        <v>23318</v>
      </c>
      <c r="M37" s="381">
        <f t="shared" si="4"/>
        <v>842101</v>
      </c>
    </row>
    <row r="38" spans="1:13" s="359" customFormat="1" ht="24.75" customHeight="1">
      <c r="A38" s="372"/>
      <c r="B38" s="382">
        <v>31</v>
      </c>
      <c r="C38" s="383" t="s">
        <v>327</v>
      </c>
      <c r="D38" s="384">
        <v>505712</v>
      </c>
      <c r="E38" s="385">
        <v>305358</v>
      </c>
      <c r="F38" s="386">
        <f t="shared" si="0"/>
        <v>61.77809428625765</v>
      </c>
      <c r="G38" s="385">
        <v>287332</v>
      </c>
      <c r="H38" s="386">
        <f t="shared" si="1"/>
        <v>58.1311882690448</v>
      </c>
      <c r="I38" s="385">
        <v>18026</v>
      </c>
      <c r="J38" s="387">
        <f t="shared" si="2"/>
        <v>5.903234891504399</v>
      </c>
      <c r="K38" s="388">
        <v>188924</v>
      </c>
      <c r="L38" s="389">
        <f t="shared" si="3"/>
        <v>11430</v>
      </c>
      <c r="M38" s="390">
        <f t="shared" si="4"/>
        <v>494282</v>
      </c>
    </row>
    <row r="39" spans="1:13" s="359" customFormat="1" ht="24.75" customHeight="1">
      <c r="A39" s="372"/>
      <c r="B39" s="382">
        <v>32</v>
      </c>
      <c r="C39" s="383" t="s">
        <v>328</v>
      </c>
      <c r="D39" s="384">
        <v>621551</v>
      </c>
      <c r="E39" s="385">
        <v>364501</v>
      </c>
      <c r="F39" s="386">
        <f t="shared" si="0"/>
        <v>60.25507083464202</v>
      </c>
      <c r="G39" s="385">
        <v>347889</v>
      </c>
      <c r="H39" s="386">
        <f t="shared" si="1"/>
        <v>57.508967979766254</v>
      </c>
      <c r="I39" s="385">
        <v>16612</v>
      </c>
      <c r="J39" s="387">
        <f t="shared" si="2"/>
        <v>4.557463491183838</v>
      </c>
      <c r="K39" s="388">
        <v>240429</v>
      </c>
      <c r="L39" s="389">
        <f t="shared" si="3"/>
        <v>16621</v>
      </c>
      <c r="M39" s="390">
        <f t="shared" si="4"/>
        <v>604930</v>
      </c>
    </row>
    <row r="40" spans="1:13" s="359" customFormat="1" ht="24.75" customHeight="1">
      <c r="A40" s="372"/>
      <c r="B40" s="382">
        <v>33</v>
      </c>
      <c r="C40" s="383" t="s">
        <v>329</v>
      </c>
      <c r="D40" s="384">
        <v>1663211</v>
      </c>
      <c r="E40" s="385">
        <v>970386</v>
      </c>
      <c r="F40" s="386">
        <f t="shared" si="0"/>
        <v>59.23026402527455</v>
      </c>
      <c r="G40" s="385">
        <v>900116</v>
      </c>
      <c r="H40" s="386">
        <f t="shared" si="1"/>
        <v>54.941135108476445</v>
      </c>
      <c r="I40" s="385">
        <v>70270</v>
      </c>
      <c r="J40" s="387">
        <f t="shared" si="2"/>
        <v>7.241448248428976</v>
      </c>
      <c r="K40" s="388">
        <v>667942</v>
      </c>
      <c r="L40" s="389">
        <f t="shared" si="3"/>
        <v>24883</v>
      </c>
      <c r="M40" s="390">
        <f t="shared" si="4"/>
        <v>1638328</v>
      </c>
    </row>
    <row r="41" spans="1:13" s="359" customFormat="1" ht="24.75" customHeight="1">
      <c r="A41" s="372"/>
      <c r="B41" s="382">
        <v>34</v>
      </c>
      <c r="C41" s="383" t="s">
        <v>330</v>
      </c>
      <c r="D41" s="384">
        <v>2441696</v>
      </c>
      <c r="E41" s="385">
        <v>1419325</v>
      </c>
      <c r="F41" s="386">
        <f t="shared" si="0"/>
        <v>61.2384066300097</v>
      </c>
      <c r="G41" s="385">
        <v>1343318</v>
      </c>
      <c r="H41" s="386">
        <f t="shared" si="1"/>
        <v>57.95899735255235</v>
      </c>
      <c r="I41" s="385">
        <v>76007</v>
      </c>
      <c r="J41" s="387">
        <f t="shared" si="2"/>
        <v>5.355151216247159</v>
      </c>
      <c r="K41" s="388">
        <v>898379</v>
      </c>
      <c r="L41" s="389">
        <f t="shared" si="3"/>
        <v>123992</v>
      </c>
      <c r="M41" s="390">
        <f t="shared" si="4"/>
        <v>2317704</v>
      </c>
    </row>
    <row r="42" spans="1:13" s="359" customFormat="1" ht="24.75" customHeight="1">
      <c r="A42" s="372"/>
      <c r="B42" s="382">
        <v>35</v>
      </c>
      <c r="C42" s="383" t="s">
        <v>331</v>
      </c>
      <c r="D42" s="384">
        <v>1262650</v>
      </c>
      <c r="E42" s="385">
        <v>707474</v>
      </c>
      <c r="F42" s="386">
        <f t="shared" si="0"/>
        <v>57.35142597503034</v>
      </c>
      <c r="G42" s="385">
        <v>665489</v>
      </c>
      <c r="H42" s="386">
        <f t="shared" si="1"/>
        <v>53.94790921036952</v>
      </c>
      <c r="I42" s="385">
        <v>41985</v>
      </c>
      <c r="J42" s="387">
        <f t="shared" si="2"/>
        <v>5.934493705775759</v>
      </c>
      <c r="K42" s="388">
        <v>526103</v>
      </c>
      <c r="L42" s="389">
        <f t="shared" si="3"/>
        <v>29073</v>
      </c>
      <c r="M42" s="390">
        <f t="shared" si="4"/>
        <v>1233577</v>
      </c>
    </row>
    <row r="43" spans="1:13" s="359" customFormat="1" ht="24.75" customHeight="1">
      <c r="A43" s="372"/>
      <c r="B43" s="382">
        <v>36</v>
      </c>
      <c r="C43" s="383" t="s">
        <v>332</v>
      </c>
      <c r="D43" s="384">
        <v>681714</v>
      </c>
      <c r="E43" s="385">
        <v>375753</v>
      </c>
      <c r="F43" s="386">
        <f t="shared" si="0"/>
        <v>57.78477323790527</v>
      </c>
      <c r="G43" s="385">
        <v>347093</v>
      </c>
      <c r="H43" s="386">
        <f t="shared" si="1"/>
        <v>53.37732578971893</v>
      </c>
      <c r="I43" s="385">
        <v>28660</v>
      </c>
      <c r="J43" s="387">
        <f t="shared" si="2"/>
        <v>7.627350945967165</v>
      </c>
      <c r="K43" s="388">
        <v>274510</v>
      </c>
      <c r="L43" s="389">
        <f t="shared" si="3"/>
        <v>31451</v>
      </c>
      <c r="M43" s="390">
        <f t="shared" si="4"/>
        <v>650263</v>
      </c>
    </row>
    <row r="44" spans="1:13" s="359" customFormat="1" ht="24.75" customHeight="1">
      <c r="A44" s="372"/>
      <c r="B44" s="382">
        <v>37</v>
      </c>
      <c r="C44" s="383" t="s">
        <v>333</v>
      </c>
      <c r="D44" s="384">
        <v>848696</v>
      </c>
      <c r="E44" s="385">
        <v>493285</v>
      </c>
      <c r="F44" s="386">
        <f t="shared" si="0"/>
        <v>59.89659539487664</v>
      </c>
      <c r="G44" s="385">
        <v>462418</v>
      </c>
      <c r="H44" s="386">
        <f t="shared" si="1"/>
        <v>56.14860344285366</v>
      </c>
      <c r="I44" s="385">
        <v>30867</v>
      </c>
      <c r="J44" s="387">
        <f t="shared" si="2"/>
        <v>6.257437384068034</v>
      </c>
      <c r="K44" s="388">
        <v>330276</v>
      </c>
      <c r="L44" s="389">
        <f t="shared" si="3"/>
        <v>25135</v>
      </c>
      <c r="M44" s="390">
        <f t="shared" si="4"/>
        <v>823561</v>
      </c>
    </row>
    <row r="45" spans="1:13" s="359" customFormat="1" ht="24.75" customHeight="1">
      <c r="A45" s="372"/>
      <c r="B45" s="382">
        <v>38</v>
      </c>
      <c r="C45" s="383" t="s">
        <v>334</v>
      </c>
      <c r="D45" s="384">
        <v>1237582</v>
      </c>
      <c r="E45" s="385">
        <v>702615</v>
      </c>
      <c r="F45" s="386">
        <f t="shared" si="0"/>
        <v>57.60938457009935</v>
      </c>
      <c r="G45" s="385">
        <v>651605</v>
      </c>
      <c r="H45" s="386">
        <f t="shared" si="1"/>
        <v>53.42693086939446</v>
      </c>
      <c r="I45" s="385">
        <v>51010</v>
      </c>
      <c r="J45" s="387">
        <f t="shared" si="2"/>
        <v>7.2600214911437995</v>
      </c>
      <c r="K45" s="388">
        <v>517004</v>
      </c>
      <c r="L45" s="389">
        <f t="shared" si="3"/>
        <v>17963</v>
      </c>
      <c r="M45" s="390">
        <f t="shared" si="4"/>
        <v>1219619</v>
      </c>
    </row>
    <row r="46" spans="1:13" s="359" customFormat="1" ht="24.75" customHeight="1">
      <c r="A46" s="372"/>
      <c r="B46" s="382">
        <v>39</v>
      </c>
      <c r="C46" s="383" t="s">
        <v>335</v>
      </c>
      <c r="D46" s="384">
        <v>665688</v>
      </c>
      <c r="E46" s="385">
        <v>363786</v>
      </c>
      <c r="F46" s="386">
        <f t="shared" si="0"/>
        <v>58.52413127413128</v>
      </c>
      <c r="G46" s="385">
        <v>335775</v>
      </c>
      <c r="H46" s="386">
        <f t="shared" si="1"/>
        <v>54.01785714285714</v>
      </c>
      <c r="I46" s="385">
        <v>28011</v>
      </c>
      <c r="J46" s="387">
        <f t="shared" si="2"/>
        <v>7.699856509046528</v>
      </c>
      <c r="K46" s="388">
        <v>257814</v>
      </c>
      <c r="L46" s="389">
        <f t="shared" si="3"/>
        <v>44088</v>
      </c>
      <c r="M46" s="390">
        <f t="shared" si="4"/>
        <v>621600</v>
      </c>
    </row>
    <row r="47" spans="1:13" s="359" customFormat="1" ht="24.75" customHeight="1">
      <c r="A47" s="372"/>
      <c r="B47" s="382">
        <v>40</v>
      </c>
      <c r="C47" s="383" t="s">
        <v>336</v>
      </c>
      <c r="D47" s="384">
        <v>4351308</v>
      </c>
      <c r="E47" s="385">
        <v>2455412</v>
      </c>
      <c r="F47" s="386">
        <f t="shared" si="0"/>
        <v>59.72440897958449</v>
      </c>
      <c r="G47" s="385">
        <v>2262722</v>
      </c>
      <c r="H47" s="386">
        <f t="shared" si="1"/>
        <v>55.037498446331355</v>
      </c>
      <c r="I47" s="385">
        <v>192690</v>
      </c>
      <c r="J47" s="387">
        <f t="shared" si="2"/>
        <v>7.84756285299575</v>
      </c>
      <c r="K47" s="388">
        <v>1655825</v>
      </c>
      <c r="L47" s="389">
        <f t="shared" si="3"/>
        <v>240071</v>
      </c>
      <c r="M47" s="390">
        <f t="shared" si="4"/>
        <v>4111237</v>
      </c>
    </row>
    <row r="48" spans="1:13" s="359" customFormat="1" ht="24.75" customHeight="1">
      <c r="A48" s="372"/>
      <c r="B48" s="382">
        <v>41</v>
      </c>
      <c r="C48" s="383" t="s">
        <v>337</v>
      </c>
      <c r="D48" s="384">
        <v>723302</v>
      </c>
      <c r="E48" s="385">
        <v>436916</v>
      </c>
      <c r="F48" s="386">
        <f t="shared" si="0"/>
        <v>60.938380429021734</v>
      </c>
      <c r="G48" s="385">
        <v>409277</v>
      </c>
      <c r="H48" s="386">
        <f t="shared" si="1"/>
        <v>57.0834611844124</v>
      </c>
      <c r="I48" s="385">
        <v>27639</v>
      </c>
      <c r="J48" s="387">
        <f t="shared" si="2"/>
        <v>6.3259299270340295</v>
      </c>
      <c r="K48" s="388">
        <v>280064</v>
      </c>
      <c r="L48" s="389">
        <f t="shared" si="3"/>
        <v>6322</v>
      </c>
      <c r="M48" s="390">
        <f t="shared" si="4"/>
        <v>716980</v>
      </c>
    </row>
    <row r="49" spans="1:13" s="359" customFormat="1" ht="24.75" customHeight="1">
      <c r="A49" s="372"/>
      <c r="B49" s="382">
        <v>42</v>
      </c>
      <c r="C49" s="383" t="s">
        <v>338</v>
      </c>
      <c r="D49" s="384">
        <v>1226706</v>
      </c>
      <c r="E49" s="385">
        <v>697279</v>
      </c>
      <c r="F49" s="386">
        <f t="shared" si="0"/>
        <v>57.45887812961722</v>
      </c>
      <c r="G49" s="385">
        <v>650972</v>
      </c>
      <c r="H49" s="386">
        <f t="shared" si="1"/>
        <v>53.64297621725763</v>
      </c>
      <c r="I49" s="385">
        <v>46307</v>
      </c>
      <c r="J49" s="387">
        <f t="shared" si="2"/>
        <v>6.641100621128701</v>
      </c>
      <c r="K49" s="388">
        <v>516248</v>
      </c>
      <c r="L49" s="389">
        <f t="shared" si="3"/>
        <v>13179</v>
      </c>
      <c r="M49" s="390">
        <f t="shared" si="4"/>
        <v>1213527</v>
      </c>
    </row>
    <row r="50" spans="1:13" s="359" customFormat="1" ht="24.75" customHeight="1">
      <c r="A50" s="372"/>
      <c r="B50" s="382">
        <v>43</v>
      </c>
      <c r="C50" s="383" t="s">
        <v>339</v>
      </c>
      <c r="D50" s="384">
        <v>1556706</v>
      </c>
      <c r="E50" s="385">
        <v>893939</v>
      </c>
      <c r="F50" s="386">
        <f t="shared" si="0"/>
        <v>59.8614387680827</v>
      </c>
      <c r="G50" s="385">
        <v>834244</v>
      </c>
      <c r="H50" s="386">
        <f t="shared" si="1"/>
        <v>55.86404231568416</v>
      </c>
      <c r="I50" s="385">
        <v>59695</v>
      </c>
      <c r="J50" s="387">
        <f t="shared" si="2"/>
        <v>6.677748705448582</v>
      </c>
      <c r="K50" s="388">
        <v>599408</v>
      </c>
      <c r="L50" s="389">
        <f t="shared" si="3"/>
        <v>63359</v>
      </c>
      <c r="M50" s="390">
        <f t="shared" si="4"/>
        <v>1493347</v>
      </c>
    </row>
    <row r="51" spans="1:13" s="359" customFormat="1" ht="24.75" customHeight="1">
      <c r="A51" s="372"/>
      <c r="B51" s="382">
        <v>44</v>
      </c>
      <c r="C51" s="383" t="s">
        <v>340</v>
      </c>
      <c r="D51" s="384">
        <v>1034069</v>
      </c>
      <c r="E51" s="385">
        <v>592379</v>
      </c>
      <c r="F51" s="386">
        <f t="shared" si="0"/>
        <v>58.02943697499572</v>
      </c>
      <c r="G51" s="385">
        <v>550451</v>
      </c>
      <c r="H51" s="386">
        <f t="shared" si="1"/>
        <v>53.92217079323096</v>
      </c>
      <c r="I51" s="385">
        <v>41928</v>
      </c>
      <c r="J51" s="387">
        <f t="shared" si="2"/>
        <v>7.077901140992507</v>
      </c>
      <c r="K51" s="388">
        <v>428446</v>
      </c>
      <c r="L51" s="389">
        <f t="shared" si="3"/>
        <v>13244</v>
      </c>
      <c r="M51" s="390">
        <f t="shared" si="4"/>
        <v>1020825</v>
      </c>
    </row>
    <row r="52" spans="1:13" s="359" customFormat="1" ht="24.75" customHeight="1">
      <c r="A52" s="372"/>
      <c r="B52" s="382">
        <v>45</v>
      </c>
      <c r="C52" s="383" t="s">
        <v>341</v>
      </c>
      <c r="D52" s="384">
        <v>972155</v>
      </c>
      <c r="E52" s="385">
        <v>571292</v>
      </c>
      <c r="F52" s="386">
        <f t="shared" si="0"/>
        <v>60.02536377687021</v>
      </c>
      <c r="G52" s="385">
        <v>531213</v>
      </c>
      <c r="H52" s="386">
        <f t="shared" si="1"/>
        <v>55.81428335772697</v>
      </c>
      <c r="I52" s="385">
        <v>40079</v>
      </c>
      <c r="J52" s="387">
        <f t="shared" si="2"/>
        <v>7.015501704907473</v>
      </c>
      <c r="K52" s="388">
        <v>380459</v>
      </c>
      <c r="L52" s="389">
        <f t="shared" si="3"/>
        <v>20404</v>
      </c>
      <c r="M52" s="390">
        <f t="shared" si="4"/>
        <v>951751</v>
      </c>
    </row>
    <row r="53" spans="1:13" s="359" customFormat="1" ht="24.75" customHeight="1">
      <c r="A53" s="372"/>
      <c r="B53" s="382">
        <v>46</v>
      </c>
      <c r="C53" s="383" t="s">
        <v>342</v>
      </c>
      <c r="D53" s="384">
        <v>1465842</v>
      </c>
      <c r="E53" s="385">
        <v>834101</v>
      </c>
      <c r="F53" s="386">
        <f t="shared" si="0"/>
        <v>58.5151714132579</v>
      </c>
      <c r="G53" s="385">
        <v>776993</v>
      </c>
      <c r="H53" s="386">
        <f t="shared" si="1"/>
        <v>54.50884075417905</v>
      </c>
      <c r="I53" s="385">
        <v>57108</v>
      </c>
      <c r="J53" s="387">
        <f t="shared" si="2"/>
        <v>6.846652863382252</v>
      </c>
      <c r="K53" s="388">
        <v>591343</v>
      </c>
      <c r="L53" s="389">
        <f t="shared" si="3"/>
        <v>40398</v>
      </c>
      <c r="M53" s="390">
        <f t="shared" si="4"/>
        <v>1425444</v>
      </c>
    </row>
    <row r="54" spans="1:13" s="359" customFormat="1" ht="24.75" customHeight="1">
      <c r="A54" s="412"/>
      <c r="B54" s="413">
        <v>47</v>
      </c>
      <c r="C54" s="414" t="s">
        <v>343</v>
      </c>
      <c r="D54" s="415">
        <v>1138467</v>
      </c>
      <c r="E54" s="416">
        <v>650307</v>
      </c>
      <c r="F54" s="417">
        <f t="shared" si="0"/>
        <v>61.611682881838156</v>
      </c>
      <c r="G54" s="416">
        <v>578638</v>
      </c>
      <c r="H54" s="417">
        <f t="shared" si="1"/>
        <v>54.82158574239715</v>
      </c>
      <c r="I54" s="416">
        <v>71669</v>
      </c>
      <c r="J54" s="418">
        <f t="shared" si="2"/>
        <v>11.020794793843523</v>
      </c>
      <c r="K54" s="419">
        <v>405186</v>
      </c>
      <c r="L54" s="420">
        <f t="shared" si="3"/>
        <v>82974</v>
      </c>
      <c r="M54" s="421">
        <f t="shared" si="4"/>
        <v>1055493</v>
      </c>
    </row>
    <row r="55" spans="1:13" s="359" customFormat="1" ht="12" customHeight="1">
      <c r="A55" s="598"/>
      <c r="B55" s="592"/>
      <c r="C55" s="592"/>
      <c r="D55" s="593"/>
      <c r="E55" s="593"/>
      <c r="F55" s="594"/>
      <c r="G55" s="593"/>
      <c r="H55" s="594"/>
      <c r="I55" s="593"/>
      <c r="J55" s="595"/>
      <c r="K55" s="593"/>
      <c r="L55" s="596"/>
      <c r="M55" s="597"/>
    </row>
    <row r="56" spans="1:13" s="359" customFormat="1" ht="17.25" customHeight="1">
      <c r="A56" s="838" t="s">
        <v>446</v>
      </c>
      <c r="B56" s="839"/>
      <c r="C56" s="839"/>
      <c r="D56" s="839"/>
      <c r="E56" s="839"/>
      <c r="F56" s="839"/>
      <c r="G56" s="839"/>
      <c r="H56" s="839"/>
      <c r="I56" s="839"/>
      <c r="J56" s="839"/>
      <c r="K56" s="839"/>
      <c r="L56" s="839"/>
      <c r="M56" s="839"/>
    </row>
    <row r="57" spans="1:13" s="359" customFormat="1" ht="24" customHeight="1">
      <c r="A57" s="422"/>
      <c r="B57" s="358" t="s">
        <v>282</v>
      </c>
      <c r="C57" s="423"/>
      <c r="D57" s="424"/>
      <c r="E57" s="424"/>
      <c r="F57" s="425"/>
      <c r="G57" s="424"/>
      <c r="H57" s="425"/>
      <c r="I57" s="424"/>
      <c r="J57" s="426"/>
      <c r="K57" s="424"/>
      <c r="L57" s="427"/>
      <c r="M57" s="428"/>
    </row>
    <row r="58" spans="1:13" ht="23.25" customHeight="1">
      <c r="A58" s="814"/>
      <c r="B58" s="815"/>
      <c r="C58" s="816"/>
      <c r="D58" s="821" t="s">
        <v>284</v>
      </c>
      <c r="E58" s="822"/>
      <c r="F58" s="822"/>
      <c r="G58" s="822"/>
      <c r="H58" s="822"/>
      <c r="I58" s="822"/>
      <c r="J58" s="822"/>
      <c r="K58" s="822"/>
      <c r="L58" s="822"/>
      <c r="M58" s="823"/>
    </row>
    <row r="59" spans="1:13" s="359" customFormat="1" ht="18" customHeight="1">
      <c r="A59" s="817"/>
      <c r="B59" s="818"/>
      <c r="C59" s="818"/>
      <c r="D59" s="824" t="s">
        <v>285</v>
      </c>
      <c r="E59" s="827" t="s">
        <v>286</v>
      </c>
      <c r="F59" s="828"/>
      <c r="G59" s="829"/>
      <c r="H59" s="829"/>
      <c r="I59" s="829"/>
      <c r="J59" s="830"/>
      <c r="K59" s="824" t="s">
        <v>287</v>
      </c>
      <c r="L59" s="824" t="s">
        <v>288</v>
      </c>
      <c r="M59" s="833" t="s">
        <v>289</v>
      </c>
    </row>
    <row r="60" spans="1:13" s="359" customFormat="1" ht="9" customHeight="1">
      <c r="A60" s="817"/>
      <c r="B60" s="818"/>
      <c r="C60" s="818"/>
      <c r="D60" s="825"/>
      <c r="E60" s="825" t="s">
        <v>290</v>
      </c>
      <c r="F60" s="360"/>
      <c r="G60" s="825" t="s">
        <v>291</v>
      </c>
      <c r="H60" s="361"/>
      <c r="I60" s="825" t="s">
        <v>292</v>
      </c>
      <c r="J60" s="362"/>
      <c r="K60" s="825"/>
      <c r="L60" s="825"/>
      <c r="M60" s="834"/>
    </row>
    <row r="61" spans="1:13" s="359" customFormat="1" ht="48" customHeight="1">
      <c r="A61" s="819"/>
      <c r="B61" s="820"/>
      <c r="C61" s="820"/>
      <c r="D61" s="826"/>
      <c r="E61" s="836"/>
      <c r="F61" s="363" t="s">
        <v>293</v>
      </c>
      <c r="G61" s="837"/>
      <c r="H61" s="364" t="s">
        <v>294</v>
      </c>
      <c r="I61" s="837"/>
      <c r="J61" s="365" t="s">
        <v>295</v>
      </c>
      <c r="K61" s="831"/>
      <c r="L61" s="832"/>
      <c r="M61" s="835"/>
    </row>
    <row r="62" spans="1:13" s="359" customFormat="1" ht="24.75" customHeight="1">
      <c r="A62" s="372" t="s">
        <v>421</v>
      </c>
      <c r="B62" s="537"/>
      <c r="C62" s="537"/>
      <c r="D62" s="538">
        <v>53154614</v>
      </c>
      <c r="E62" s="544">
        <v>36824891</v>
      </c>
      <c r="F62" s="536">
        <v>73.7817672521667</v>
      </c>
      <c r="G62" s="545">
        <v>34089629</v>
      </c>
      <c r="H62" s="539">
        <v>68.3014397134458</v>
      </c>
      <c r="I62" s="545">
        <v>2735262</v>
      </c>
      <c r="J62" s="540">
        <v>7.427753146642037</v>
      </c>
      <c r="K62" s="541">
        <v>13085666</v>
      </c>
      <c r="L62" s="542">
        <v>3244057</v>
      </c>
      <c r="M62" s="543">
        <v>49910557</v>
      </c>
    </row>
    <row r="63" spans="1:13" s="359" customFormat="1" ht="24.75" customHeight="1">
      <c r="A63" s="372"/>
      <c r="B63" s="410">
        <v>1</v>
      </c>
      <c r="C63" s="411" t="s">
        <v>297</v>
      </c>
      <c r="D63" s="375">
        <v>2262732</v>
      </c>
      <c r="E63" s="376">
        <v>1536498</v>
      </c>
      <c r="F63" s="377">
        <f aca="true" t="shared" si="5" ref="F63:F109">(E63/M63)*100</f>
        <v>70.70047164385137</v>
      </c>
      <c r="G63" s="376">
        <v>1413462</v>
      </c>
      <c r="H63" s="377">
        <f aca="true" t="shared" si="6" ref="H63:H109">(G63/M63)*100</f>
        <v>65.03908892212125</v>
      </c>
      <c r="I63" s="376">
        <v>123036</v>
      </c>
      <c r="J63" s="378">
        <f aca="true" t="shared" si="7" ref="J63:J109">(I63/E63)*100</f>
        <v>8.007560048890399</v>
      </c>
      <c r="K63" s="379">
        <v>636752</v>
      </c>
      <c r="L63" s="380">
        <f aca="true" t="shared" si="8" ref="L63:L109">D63-(E63+K63)</f>
        <v>89482</v>
      </c>
      <c r="M63" s="381">
        <f aca="true" t="shared" si="9" ref="M63:M109">E63+K63</f>
        <v>2173250</v>
      </c>
    </row>
    <row r="64" spans="1:13" s="359" customFormat="1" ht="24.75" customHeight="1">
      <c r="A64" s="372"/>
      <c r="B64" s="382">
        <v>2</v>
      </c>
      <c r="C64" s="383" t="s">
        <v>298</v>
      </c>
      <c r="D64" s="384">
        <v>555524</v>
      </c>
      <c r="E64" s="385">
        <v>393268</v>
      </c>
      <c r="F64" s="386">
        <f t="shared" si="5"/>
        <v>71.71947434265476</v>
      </c>
      <c r="G64" s="385">
        <v>351719</v>
      </c>
      <c r="H64" s="386">
        <f t="shared" si="6"/>
        <v>64.14226887599345</v>
      </c>
      <c r="I64" s="385">
        <v>41549</v>
      </c>
      <c r="J64" s="387">
        <f t="shared" si="7"/>
        <v>10.565059959111853</v>
      </c>
      <c r="K64" s="388">
        <v>155074</v>
      </c>
      <c r="L64" s="389">
        <f t="shared" si="8"/>
        <v>7182</v>
      </c>
      <c r="M64" s="390">
        <f t="shared" si="9"/>
        <v>548342</v>
      </c>
    </row>
    <row r="65" spans="1:13" s="359" customFormat="1" ht="24.75" customHeight="1">
      <c r="A65" s="372"/>
      <c r="B65" s="382">
        <v>3</v>
      </c>
      <c r="C65" s="383" t="s">
        <v>299</v>
      </c>
      <c r="D65" s="384">
        <v>545200</v>
      </c>
      <c r="E65" s="385">
        <v>383845</v>
      </c>
      <c r="F65" s="386">
        <f t="shared" si="5"/>
        <v>71.834810534038</v>
      </c>
      <c r="G65" s="385">
        <v>350534</v>
      </c>
      <c r="H65" s="386">
        <f t="shared" si="6"/>
        <v>65.60081146227898</v>
      </c>
      <c r="I65" s="385">
        <v>33311</v>
      </c>
      <c r="J65" s="387">
        <f t="shared" si="7"/>
        <v>8.678242519767092</v>
      </c>
      <c r="K65" s="388">
        <v>150499</v>
      </c>
      <c r="L65" s="389">
        <f t="shared" si="8"/>
        <v>10856</v>
      </c>
      <c r="M65" s="390">
        <f t="shared" si="9"/>
        <v>534344</v>
      </c>
    </row>
    <row r="66" spans="1:13" s="359" customFormat="1" ht="24.75" customHeight="1">
      <c r="A66" s="372"/>
      <c r="B66" s="382">
        <v>4</v>
      </c>
      <c r="C66" s="383" t="s">
        <v>300</v>
      </c>
      <c r="D66" s="384">
        <v>970092</v>
      </c>
      <c r="E66" s="385">
        <v>664788</v>
      </c>
      <c r="F66" s="386">
        <f t="shared" si="5"/>
        <v>72.25383203289304</v>
      </c>
      <c r="G66" s="385">
        <v>604782</v>
      </c>
      <c r="H66" s="386">
        <f t="shared" si="6"/>
        <v>65.73195822505387</v>
      </c>
      <c r="I66" s="385">
        <v>60006</v>
      </c>
      <c r="J66" s="387">
        <f t="shared" si="7"/>
        <v>9.026336215455153</v>
      </c>
      <c r="K66" s="388">
        <v>255285</v>
      </c>
      <c r="L66" s="389">
        <f t="shared" si="8"/>
        <v>50019</v>
      </c>
      <c r="M66" s="390">
        <f t="shared" si="9"/>
        <v>920073</v>
      </c>
    </row>
    <row r="67" spans="1:13" s="359" customFormat="1" ht="24.75" customHeight="1">
      <c r="A67" s="372"/>
      <c r="B67" s="382">
        <v>5</v>
      </c>
      <c r="C67" s="383" t="s">
        <v>301</v>
      </c>
      <c r="D67" s="384">
        <v>445352</v>
      </c>
      <c r="E67" s="385">
        <v>306074</v>
      </c>
      <c r="F67" s="386">
        <f t="shared" si="5"/>
        <v>70.58185977437714</v>
      </c>
      <c r="G67" s="385">
        <v>279720</v>
      </c>
      <c r="H67" s="386">
        <f t="shared" si="6"/>
        <v>64.50452444862607</v>
      </c>
      <c r="I67" s="385">
        <v>26354</v>
      </c>
      <c r="J67" s="387">
        <f t="shared" si="7"/>
        <v>8.610336062520828</v>
      </c>
      <c r="K67" s="388">
        <v>127570</v>
      </c>
      <c r="L67" s="389">
        <f t="shared" si="8"/>
        <v>11708</v>
      </c>
      <c r="M67" s="390">
        <f t="shared" si="9"/>
        <v>433644</v>
      </c>
    </row>
    <row r="68" spans="1:13" s="359" customFormat="1" ht="24.75" customHeight="1">
      <c r="A68" s="372"/>
      <c r="B68" s="382">
        <v>6</v>
      </c>
      <c r="C68" s="383" t="s">
        <v>302</v>
      </c>
      <c r="D68" s="384">
        <v>481869</v>
      </c>
      <c r="E68" s="385">
        <v>337605</v>
      </c>
      <c r="F68" s="386">
        <f t="shared" si="5"/>
        <v>71.3559544140275</v>
      </c>
      <c r="G68" s="385">
        <v>314259</v>
      </c>
      <c r="H68" s="386">
        <f t="shared" si="6"/>
        <v>66.42156033885122</v>
      </c>
      <c r="I68" s="385">
        <v>23346</v>
      </c>
      <c r="J68" s="387">
        <f t="shared" si="7"/>
        <v>6.915181943395387</v>
      </c>
      <c r="K68" s="388">
        <v>135523</v>
      </c>
      <c r="L68" s="389">
        <f t="shared" si="8"/>
        <v>8741</v>
      </c>
      <c r="M68" s="390">
        <f t="shared" si="9"/>
        <v>473128</v>
      </c>
    </row>
    <row r="69" spans="1:13" s="359" customFormat="1" ht="24.75" customHeight="1">
      <c r="A69" s="372"/>
      <c r="B69" s="382">
        <v>7</v>
      </c>
      <c r="C69" s="383" t="s">
        <v>303</v>
      </c>
      <c r="D69" s="384">
        <v>835901</v>
      </c>
      <c r="E69" s="385">
        <v>578367</v>
      </c>
      <c r="F69" s="386">
        <f t="shared" si="5"/>
        <v>72.76942201375451</v>
      </c>
      <c r="G69" s="385">
        <v>529577</v>
      </c>
      <c r="H69" s="386">
        <f t="shared" si="6"/>
        <v>66.63072443928867</v>
      </c>
      <c r="I69" s="385">
        <v>48790</v>
      </c>
      <c r="J69" s="387">
        <f t="shared" si="7"/>
        <v>8.435820162630302</v>
      </c>
      <c r="K69" s="388">
        <v>216427</v>
      </c>
      <c r="L69" s="389">
        <f t="shared" si="8"/>
        <v>41107</v>
      </c>
      <c r="M69" s="390">
        <f t="shared" si="9"/>
        <v>794794</v>
      </c>
    </row>
    <row r="70" spans="1:13" s="359" customFormat="1" ht="24.75" customHeight="1">
      <c r="A70" s="372"/>
      <c r="B70" s="382">
        <v>8</v>
      </c>
      <c r="C70" s="383" t="s">
        <v>304</v>
      </c>
      <c r="D70" s="384">
        <v>1265730</v>
      </c>
      <c r="E70" s="385">
        <v>907510</v>
      </c>
      <c r="F70" s="386">
        <f t="shared" si="5"/>
        <v>73.94825553302049</v>
      </c>
      <c r="G70" s="385">
        <v>837371</v>
      </c>
      <c r="H70" s="386">
        <f t="shared" si="6"/>
        <v>68.23299432947394</v>
      </c>
      <c r="I70" s="385">
        <v>70139</v>
      </c>
      <c r="J70" s="387">
        <f t="shared" si="7"/>
        <v>7.728730261925489</v>
      </c>
      <c r="K70" s="388">
        <v>319713</v>
      </c>
      <c r="L70" s="389">
        <f t="shared" si="8"/>
        <v>38507</v>
      </c>
      <c r="M70" s="390">
        <f t="shared" si="9"/>
        <v>1227223</v>
      </c>
    </row>
    <row r="71" spans="1:13" s="359" customFormat="1" ht="24.75" customHeight="1">
      <c r="A71" s="372"/>
      <c r="B71" s="382">
        <v>9</v>
      </c>
      <c r="C71" s="383" t="s">
        <v>305</v>
      </c>
      <c r="D71" s="384">
        <v>848455</v>
      </c>
      <c r="E71" s="385">
        <v>613632</v>
      </c>
      <c r="F71" s="386">
        <f t="shared" si="5"/>
        <v>75.5739800631064</v>
      </c>
      <c r="G71" s="385">
        <v>568915</v>
      </c>
      <c r="H71" s="386">
        <f t="shared" si="6"/>
        <v>70.06670262894076</v>
      </c>
      <c r="I71" s="385">
        <v>44717</v>
      </c>
      <c r="J71" s="387">
        <f t="shared" si="7"/>
        <v>7.287266635377556</v>
      </c>
      <c r="K71" s="388">
        <v>198330</v>
      </c>
      <c r="L71" s="389">
        <f t="shared" si="8"/>
        <v>36493</v>
      </c>
      <c r="M71" s="390">
        <f t="shared" si="9"/>
        <v>811962</v>
      </c>
    </row>
    <row r="72" spans="1:13" s="359" customFormat="1" ht="24.75" customHeight="1">
      <c r="A72" s="372"/>
      <c r="B72" s="382">
        <v>10</v>
      </c>
      <c r="C72" s="383" t="s">
        <v>306</v>
      </c>
      <c r="D72" s="384">
        <v>840640</v>
      </c>
      <c r="E72" s="385">
        <v>599879</v>
      </c>
      <c r="F72" s="386">
        <f t="shared" si="5"/>
        <v>73.49584909728893</v>
      </c>
      <c r="G72" s="385">
        <v>555570</v>
      </c>
      <c r="H72" s="386">
        <f t="shared" si="6"/>
        <v>68.06720835865367</v>
      </c>
      <c r="I72" s="385">
        <v>44309</v>
      </c>
      <c r="J72" s="387">
        <f t="shared" si="7"/>
        <v>7.386322908453205</v>
      </c>
      <c r="K72" s="388">
        <v>216329</v>
      </c>
      <c r="L72" s="389">
        <f t="shared" si="8"/>
        <v>24432</v>
      </c>
      <c r="M72" s="390">
        <f t="shared" si="9"/>
        <v>816208</v>
      </c>
    </row>
    <row r="73" spans="1:13" s="359" customFormat="1" ht="24.75" customHeight="1">
      <c r="A73" s="372"/>
      <c r="B73" s="382">
        <v>11</v>
      </c>
      <c r="C73" s="383" t="s">
        <v>307</v>
      </c>
      <c r="D73" s="384">
        <v>3103529</v>
      </c>
      <c r="E73" s="385">
        <v>2228713</v>
      </c>
      <c r="F73" s="386">
        <f t="shared" si="5"/>
        <v>75.97114292833693</v>
      </c>
      <c r="G73" s="385">
        <v>2069278</v>
      </c>
      <c r="H73" s="386">
        <f t="shared" si="6"/>
        <v>70.53641033926898</v>
      </c>
      <c r="I73" s="385">
        <v>159435</v>
      </c>
      <c r="J73" s="387">
        <f t="shared" si="7"/>
        <v>7.153680173265917</v>
      </c>
      <c r="K73" s="388">
        <v>704918</v>
      </c>
      <c r="L73" s="389">
        <f t="shared" si="8"/>
        <v>169898</v>
      </c>
      <c r="M73" s="390">
        <f t="shared" si="9"/>
        <v>2933631</v>
      </c>
    </row>
    <row r="74" spans="1:13" s="359" customFormat="1" ht="24.75" customHeight="1">
      <c r="A74" s="372"/>
      <c r="B74" s="382">
        <v>12</v>
      </c>
      <c r="C74" s="383" t="s">
        <v>308</v>
      </c>
      <c r="D74" s="384">
        <v>2637945</v>
      </c>
      <c r="E74" s="385">
        <v>1840692</v>
      </c>
      <c r="F74" s="386">
        <f t="shared" si="5"/>
        <v>75.01616928044562</v>
      </c>
      <c r="G74" s="385">
        <v>1711659</v>
      </c>
      <c r="H74" s="386">
        <f t="shared" si="6"/>
        <v>69.7575158116612</v>
      </c>
      <c r="I74" s="385">
        <v>129033</v>
      </c>
      <c r="J74" s="387">
        <f t="shared" si="7"/>
        <v>7.010026663885103</v>
      </c>
      <c r="K74" s="388">
        <v>613035</v>
      </c>
      <c r="L74" s="389">
        <f t="shared" si="8"/>
        <v>184218</v>
      </c>
      <c r="M74" s="390">
        <f t="shared" si="9"/>
        <v>2453727</v>
      </c>
    </row>
    <row r="75" spans="1:13" s="359" customFormat="1" ht="24.75" customHeight="1">
      <c r="A75" s="372"/>
      <c r="B75" s="382">
        <v>13</v>
      </c>
      <c r="C75" s="383" t="s">
        <v>309</v>
      </c>
      <c r="D75" s="384">
        <v>5652734</v>
      </c>
      <c r="E75" s="385">
        <v>3702457</v>
      </c>
      <c r="F75" s="386">
        <f t="shared" si="5"/>
        <v>76.8514672729337</v>
      </c>
      <c r="G75" s="385">
        <v>3460120</v>
      </c>
      <c r="H75" s="386">
        <f t="shared" si="6"/>
        <v>71.82130648388986</v>
      </c>
      <c r="I75" s="385">
        <v>242337</v>
      </c>
      <c r="J75" s="387">
        <f t="shared" si="7"/>
        <v>6.545302214178314</v>
      </c>
      <c r="K75" s="388">
        <v>1115222</v>
      </c>
      <c r="L75" s="389">
        <f t="shared" si="8"/>
        <v>835055</v>
      </c>
      <c r="M75" s="390">
        <f t="shared" si="9"/>
        <v>4817679</v>
      </c>
    </row>
    <row r="76" spans="1:13" s="359" customFormat="1" ht="24.75" customHeight="1">
      <c r="A76" s="372"/>
      <c r="B76" s="382">
        <v>14</v>
      </c>
      <c r="C76" s="383" t="s">
        <v>310</v>
      </c>
      <c r="D76" s="384">
        <v>3904378</v>
      </c>
      <c r="E76" s="385">
        <v>2643986</v>
      </c>
      <c r="F76" s="386">
        <f t="shared" si="5"/>
        <v>75.73705810386517</v>
      </c>
      <c r="G76" s="385">
        <v>2474382</v>
      </c>
      <c r="H76" s="386">
        <f t="shared" si="6"/>
        <v>70.87874644765823</v>
      </c>
      <c r="I76" s="385">
        <v>169604</v>
      </c>
      <c r="J76" s="387">
        <f t="shared" si="7"/>
        <v>6.414708701180717</v>
      </c>
      <c r="K76" s="388">
        <v>847021</v>
      </c>
      <c r="L76" s="389">
        <f t="shared" si="8"/>
        <v>413371</v>
      </c>
      <c r="M76" s="390">
        <f t="shared" si="9"/>
        <v>3491007</v>
      </c>
    </row>
    <row r="77" spans="1:13" s="359" customFormat="1" ht="24.75" customHeight="1">
      <c r="A77" s="391"/>
      <c r="B77" s="382">
        <v>15</v>
      </c>
      <c r="C77" s="383" t="s">
        <v>311</v>
      </c>
      <c r="D77" s="384">
        <v>987317</v>
      </c>
      <c r="E77" s="385">
        <v>694913</v>
      </c>
      <c r="F77" s="386">
        <f t="shared" si="5"/>
        <v>72.29181252542234</v>
      </c>
      <c r="G77" s="385">
        <v>649703</v>
      </c>
      <c r="H77" s="386">
        <f t="shared" si="6"/>
        <v>67.58861537085141</v>
      </c>
      <c r="I77" s="385">
        <v>45210</v>
      </c>
      <c r="J77" s="387">
        <f t="shared" si="7"/>
        <v>6.505850372636575</v>
      </c>
      <c r="K77" s="388">
        <v>266348</v>
      </c>
      <c r="L77" s="389">
        <f t="shared" si="8"/>
        <v>26056</v>
      </c>
      <c r="M77" s="390">
        <f t="shared" si="9"/>
        <v>961261</v>
      </c>
    </row>
    <row r="78" spans="1:13" s="359" customFormat="1" ht="24.75" customHeight="1">
      <c r="A78" s="372"/>
      <c r="B78" s="382">
        <v>16</v>
      </c>
      <c r="C78" s="383" t="s">
        <v>312</v>
      </c>
      <c r="D78" s="384">
        <v>451047</v>
      </c>
      <c r="E78" s="385">
        <v>323195</v>
      </c>
      <c r="F78" s="386">
        <f t="shared" si="5"/>
        <v>73.09276275468089</v>
      </c>
      <c r="G78" s="385">
        <v>302575</v>
      </c>
      <c r="H78" s="386">
        <f t="shared" si="6"/>
        <v>68.42940853199327</v>
      </c>
      <c r="I78" s="385">
        <v>20620</v>
      </c>
      <c r="J78" s="387">
        <f t="shared" si="7"/>
        <v>6.380049196305635</v>
      </c>
      <c r="K78" s="388">
        <v>118976</v>
      </c>
      <c r="L78" s="389">
        <f t="shared" si="8"/>
        <v>8876</v>
      </c>
      <c r="M78" s="390">
        <f t="shared" si="9"/>
        <v>442171</v>
      </c>
    </row>
    <row r="79" spans="1:13" s="359" customFormat="1" ht="24.75" customHeight="1">
      <c r="A79" s="372"/>
      <c r="B79" s="382">
        <v>17</v>
      </c>
      <c r="C79" s="383" t="s">
        <v>313</v>
      </c>
      <c r="D79" s="384">
        <v>477751</v>
      </c>
      <c r="E79" s="385">
        <v>342739</v>
      </c>
      <c r="F79" s="386">
        <f t="shared" si="5"/>
        <v>73.64728533088085</v>
      </c>
      <c r="G79" s="385">
        <v>320802</v>
      </c>
      <c r="H79" s="386">
        <f t="shared" si="6"/>
        <v>68.93349291652609</v>
      </c>
      <c r="I79" s="385">
        <v>21937</v>
      </c>
      <c r="J79" s="387">
        <f t="shared" si="7"/>
        <v>6.400497171316949</v>
      </c>
      <c r="K79" s="388">
        <v>122640</v>
      </c>
      <c r="L79" s="389">
        <f t="shared" si="8"/>
        <v>12372</v>
      </c>
      <c r="M79" s="390">
        <f t="shared" si="9"/>
        <v>465379</v>
      </c>
    </row>
    <row r="80" spans="1:13" s="359" customFormat="1" ht="24.75" customHeight="1">
      <c r="A80" s="372"/>
      <c r="B80" s="382">
        <v>18</v>
      </c>
      <c r="C80" s="383" t="s">
        <v>314</v>
      </c>
      <c r="D80" s="384">
        <v>327553</v>
      </c>
      <c r="E80" s="385">
        <v>237076</v>
      </c>
      <c r="F80" s="386">
        <f t="shared" si="5"/>
        <v>73.73692133517461</v>
      </c>
      <c r="G80" s="385">
        <v>222248</v>
      </c>
      <c r="H80" s="386">
        <f t="shared" si="6"/>
        <v>69.12502021672327</v>
      </c>
      <c r="I80" s="385">
        <v>14828</v>
      </c>
      <c r="J80" s="387">
        <f t="shared" si="7"/>
        <v>6.254534410906206</v>
      </c>
      <c r="K80" s="388">
        <v>84440</v>
      </c>
      <c r="L80" s="389">
        <f t="shared" si="8"/>
        <v>6037</v>
      </c>
      <c r="M80" s="390">
        <f t="shared" si="9"/>
        <v>321516</v>
      </c>
    </row>
    <row r="81" spans="1:13" s="359" customFormat="1" ht="24.75" customHeight="1">
      <c r="A81" s="372"/>
      <c r="B81" s="382">
        <v>19</v>
      </c>
      <c r="C81" s="383" t="s">
        <v>315</v>
      </c>
      <c r="D81" s="384">
        <v>359743</v>
      </c>
      <c r="E81" s="385">
        <v>254782</v>
      </c>
      <c r="F81" s="386">
        <f t="shared" si="5"/>
        <v>74.01074800290488</v>
      </c>
      <c r="G81" s="385">
        <v>236016</v>
      </c>
      <c r="H81" s="386">
        <f t="shared" si="6"/>
        <v>68.559477124183</v>
      </c>
      <c r="I81" s="385">
        <v>18766</v>
      </c>
      <c r="J81" s="387">
        <f t="shared" si="7"/>
        <v>7.365512477333564</v>
      </c>
      <c r="K81" s="388">
        <v>89468</v>
      </c>
      <c r="L81" s="389">
        <f t="shared" si="8"/>
        <v>15493</v>
      </c>
      <c r="M81" s="390">
        <f t="shared" si="9"/>
        <v>344250</v>
      </c>
    </row>
    <row r="82" spans="1:13" s="359" customFormat="1" ht="24.75" customHeight="1">
      <c r="A82" s="372"/>
      <c r="B82" s="382">
        <v>20</v>
      </c>
      <c r="C82" s="383" t="s">
        <v>316</v>
      </c>
      <c r="D82" s="384">
        <v>890567</v>
      </c>
      <c r="E82" s="385">
        <v>658777</v>
      </c>
      <c r="F82" s="386">
        <f t="shared" si="5"/>
        <v>74.924197448303</v>
      </c>
      <c r="G82" s="385">
        <v>615866</v>
      </c>
      <c r="H82" s="386">
        <f t="shared" si="6"/>
        <v>70.04383241323934</v>
      </c>
      <c r="I82" s="385">
        <v>42911</v>
      </c>
      <c r="J82" s="387">
        <f t="shared" si="7"/>
        <v>6.513736818377083</v>
      </c>
      <c r="K82" s="388">
        <v>220481</v>
      </c>
      <c r="L82" s="389">
        <f t="shared" si="8"/>
        <v>11309</v>
      </c>
      <c r="M82" s="390">
        <f t="shared" si="9"/>
        <v>879258</v>
      </c>
    </row>
    <row r="83" spans="1:13" s="359" customFormat="1" ht="24.75" customHeight="1">
      <c r="A83" s="372"/>
      <c r="B83" s="382">
        <v>21</v>
      </c>
      <c r="C83" s="383" t="s">
        <v>317</v>
      </c>
      <c r="D83" s="384">
        <v>852890</v>
      </c>
      <c r="E83" s="385">
        <v>618371</v>
      </c>
      <c r="F83" s="386">
        <f t="shared" si="5"/>
        <v>73.66786434184255</v>
      </c>
      <c r="G83" s="385">
        <v>577220</v>
      </c>
      <c r="H83" s="386">
        <f t="shared" si="6"/>
        <v>68.76545739596189</v>
      </c>
      <c r="I83" s="385">
        <v>41151</v>
      </c>
      <c r="J83" s="387">
        <f t="shared" si="7"/>
        <v>6.65474286472037</v>
      </c>
      <c r="K83" s="388">
        <v>221033</v>
      </c>
      <c r="L83" s="389">
        <f t="shared" si="8"/>
        <v>13486</v>
      </c>
      <c r="M83" s="390">
        <f t="shared" si="9"/>
        <v>839404</v>
      </c>
    </row>
    <row r="84" spans="1:13" s="359" customFormat="1" ht="24.75" customHeight="1">
      <c r="A84" s="372"/>
      <c r="B84" s="382">
        <v>22</v>
      </c>
      <c r="C84" s="383" t="s">
        <v>318</v>
      </c>
      <c r="D84" s="384">
        <v>1577379</v>
      </c>
      <c r="E84" s="385">
        <v>1167768</v>
      </c>
      <c r="F84" s="386">
        <f t="shared" si="5"/>
        <v>75.2225722856681</v>
      </c>
      <c r="G84" s="385">
        <v>1088347</v>
      </c>
      <c r="H84" s="386">
        <f t="shared" si="6"/>
        <v>70.10661439548781</v>
      </c>
      <c r="I84" s="385">
        <v>79421</v>
      </c>
      <c r="J84" s="387">
        <f t="shared" si="7"/>
        <v>6.801094052928322</v>
      </c>
      <c r="K84" s="388">
        <v>384649</v>
      </c>
      <c r="L84" s="389">
        <f t="shared" si="8"/>
        <v>24962</v>
      </c>
      <c r="M84" s="390">
        <f t="shared" si="9"/>
        <v>1552417</v>
      </c>
    </row>
    <row r="85" spans="1:13" s="359" customFormat="1" ht="24.75" customHeight="1">
      <c r="A85" s="372"/>
      <c r="B85" s="382">
        <v>23</v>
      </c>
      <c r="C85" s="383" t="s">
        <v>319</v>
      </c>
      <c r="D85" s="384">
        <v>3122087</v>
      </c>
      <c r="E85" s="385">
        <v>2293508</v>
      </c>
      <c r="F85" s="386">
        <f t="shared" si="5"/>
        <v>77.26877479810297</v>
      </c>
      <c r="G85" s="385">
        <v>2162937</v>
      </c>
      <c r="H85" s="386">
        <f t="shared" si="6"/>
        <v>72.86980989623078</v>
      </c>
      <c r="I85" s="385">
        <v>130571</v>
      </c>
      <c r="J85" s="387">
        <f t="shared" si="7"/>
        <v>5.693069306930694</v>
      </c>
      <c r="K85" s="388">
        <v>674713</v>
      </c>
      <c r="L85" s="389">
        <f t="shared" si="8"/>
        <v>153866</v>
      </c>
      <c r="M85" s="390">
        <f t="shared" si="9"/>
        <v>2968221</v>
      </c>
    </row>
    <row r="86" spans="1:13" s="359" customFormat="1" ht="24.75" customHeight="1">
      <c r="A86" s="372"/>
      <c r="B86" s="382">
        <v>24</v>
      </c>
      <c r="C86" s="383" t="s">
        <v>320</v>
      </c>
      <c r="D86" s="384">
        <v>765827</v>
      </c>
      <c r="E86" s="385">
        <v>544396</v>
      </c>
      <c r="F86" s="386">
        <f t="shared" si="5"/>
        <v>73.7458107899421</v>
      </c>
      <c r="G86" s="385">
        <v>511778</v>
      </c>
      <c r="H86" s="386">
        <f t="shared" si="6"/>
        <v>69.32726095425939</v>
      </c>
      <c r="I86" s="385">
        <v>32618</v>
      </c>
      <c r="J86" s="387">
        <f t="shared" si="7"/>
        <v>5.991594354109877</v>
      </c>
      <c r="K86" s="388">
        <v>193810</v>
      </c>
      <c r="L86" s="389">
        <f t="shared" si="8"/>
        <v>27621</v>
      </c>
      <c r="M86" s="390">
        <f t="shared" si="9"/>
        <v>738206</v>
      </c>
    </row>
    <row r="87" spans="1:13" s="359" customFormat="1" ht="24.75" customHeight="1">
      <c r="A87" s="372"/>
      <c r="B87" s="382">
        <v>25</v>
      </c>
      <c r="C87" s="383" t="s">
        <v>321</v>
      </c>
      <c r="D87" s="384">
        <v>579547</v>
      </c>
      <c r="E87" s="385">
        <v>416453</v>
      </c>
      <c r="F87" s="386">
        <f t="shared" si="5"/>
        <v>74.69513234099261</v>
      </c>
      <c r="G87" s="385">
        <v>392371</v>
      </c>
      <c r="H87" s="386">
        <f t="shared" si="6"/>
        <v>70.37577775107302</v>
      </c>
      <c r="I87" s="385">
        <v>24082</v>
      </c>
      <c r="J87" s="387">
        <f t="shared" si="7"/>
        <v>5.782645340530624</v>
      </c>
      <c r="K87" s="388">
        <v>141084</v>
      </c>
      <c r="L87" s="389">
        <f t="shared" si="8"/>
        <v>22010</v>
      </c>
      <c r="M87" s="390">
        <f t="shared" si="9"/>
        <v>557537</v>
      </c>
    </row>
    <row r="88" spans="1:13" s="359" customFormat="1" ht="24.75" customHeight="1">
      <c r="A88" s="372"/>
      <c r="B88" s="382">
        <v>26</v>
      </c>
      <c r="C88" s="383" t="s">
        <v>322</v>
      </c>
      <c r="D88" s="384">
        <v>1070978</v>
      </c>
      <c r="E88" s="385">
        <v>740807</v>
      </c>
      <c r="F88" s="386">
        <f t="shared" si="5"/>
        <v>73.12336885495098</v>
      </c>
      <c r="G88" s="385">
        <v>687458</v>
      </c>
      <c r="H88" s="386">
        <f t="shared" si="6"/>
        <v>67.85741077809321</v>
      </c>
      <c r="I88" s="385">
        <v>53349</v>
      </c>
      <c r="J88" s="387">
        <f t="shared" si="7"/>
        <v>7.201470828434396</v>
      </c>
      <c r="K88" s="388">
        <v>272285</v>
      </c>
      <c r="L88" s="389">
        <f t="shared" si="8"/>
        <v>57886</v>
      </c>
      <c r="M88" s="390">
        <f t="shared" si="9"/>
        <v>1013092</v>
      </c>
    </row>
    <row r="89" spans="1:13" s="359" customFormat="1" ht="24.75" customHeight="1">
      <c r="A89" s="372"/>
      <c r="B89" s="382">
        <v>27</v>
      </c>
      <c r="C89" s="383" t="s">
        <v>323</v>
      </c>
      <c r="D89" s="384">
        <v>3639443</v>
      </c>
      <c r="E89" s="385">
        <v>2400792</v>
      </c>
      <c r="F89" s="386">
        <f t="shared" si="5"/>
        <v>73.3016123477356</v>
      </c>
      <c r="G89" s="385">
        <v>2181227</v>
      </c>
      <c r="H89" s="386">
        <f t="shared" si="6"/>
        <v>66.59779605913977</v>
      </c>
      <c r="I89" s="385">
        <v>219565</v>
      </c>
      <c r="J89" s="387">
        <f t="shared" si="7"/>
        <v>9.145523643864191</v>
      </c>
      <c r="K89" s="388">
        <v>874432</v>
      </c>
      <c r="L89" s="389">
        <f t="shared" si="8"/>
        <v>364219</v>
      </c>
      <c r="M89" s="390">
        <f t="shared" si="9"/>
        <v>3275224</v>
      </c>
    </row>
    <row r="90" spans="1:13" s="359" customFormat="1" ht="24.75" customHeight="1" thickBot="1">
      <c r="A90" s="372"/>
      <c r="B90" s="392">
        <v>28</v>
      </c>
      <c r="C90" s="393" t="s">
        <v>324</v>
      </c>
      <c r="D90" s="394">
        <v>2266454</v>
      </c>
      <c r="E90" s="395">
        <v>1543788</v>
      </c>
      <c r="F90" s="396">
        <f t="shared" si="5"/>
        <v>72.55283831466313</v>
      </c>
      <c r="G90" s="395">
        <v>1427596</v>
      </c>
      <c r="H90" s="396">
        <f t="shared" si="6"/>
        <v>67.09220551439695</v>
      </c>
      <c r="I90" s="395">
        <v>116192</v>
      </c>
      <c r="J90" s="397">
        <f t="shared" si="7"/>
        <v>7.526422021676551</v>
      </c>
      <c r="K90" s="398">
        <v>584024</v>
      </c>
      <c r="L90" s="399">
        <f t="shared" si="8"/>
        <v>138642</v>
      </c>
      <c r="M90" s="400">
        <f t="shared" si="9"/>
        <v>2127812</v>
      </c>
    </row>
    <row r="91" spans="1:13" s="359" customFormat="1" ht="24.75" customHeight="1" thickBot="1">
      <c r="A91" s="372"/>
      <c r="B91" s="401">
        <v>29</v>
      </c>
      <c r="C91" s="402" t="s">
        <v>325</v>
      </c>
      <c r="D91" s="403">
        <v>564359</v>
      </c>
      <c r="E91" s="404">
        <v>377784</v>
      </c>
      <c r="F91" s="405">
        <f t="shared" si="5"/>
        <v>70.51050423304915</v>
      </c>
      <c r="G91" s="404">
        <v>345070</v>
      </c>
      <c r="H91" s="405">
        <f t="shared" si="6"/>
        <v>64.40468547026413</v>
      </c>
      <c r="I91" s="404">
        <v>32714</v>
      </c>
      <c r="J91" s="406">
        <f t="shared" si="7"/>
        <v>8.659445609131144</v>
      </c>
      <c r="K91" s="407">
        <v>158000</v>
      </c>
      <c r="L91" s="408">
        <f t="shared" si="8"/>
        <v>28575</v>
      </c>
      <c r="M91" s="409">
        <f t="shared" si="9"/>
        <v>535784</v>
      </c>
    </row>
    <row r="92" spans="1:13" s="359" customFormat="1" ht="24.75" customHeight="1">
      <c r="A92" s="372"/>
      <c r="B92" s="410">
        <v>30</v>
      </c>
      <c r="C92" s="411" t="s">
        <v>326</v>
      </c>
      <c r="D92" s="375">
        <v>401015</v>
      </c>
      <c r="E92" s="376">
        <v>275633</v>
      </c>
      <c r="F92" s="377">
        <f t="shared" si="5"/>
        <v>70.77930081710005</v>
      </c>
      <c r="G92" s="376">
        <v>253134</v>
      </c>
      <c r="H92" s="377">
        <f t="shared" si="6"/>
        <v>65.00182319619132</v>
      </c>
      <c r="I92" s="376">
        <v>22499</v>
      </c>
      <c r="J92" s="378">
        <f t="shared" si="7"/>
        <v>8.162665573425533</v>
      </c>
      <c r="K92" s="379">
        <v>113793</v>
      </c>
      <c r="L92" s="380">
        <f t="shared" si="8"/>
        <v>11589</v>
      </c>
      <c r="M92" s="381">
        <f t="shared" si="9"/>
        <v>389426</v>
      </c>
    </row>
    <row r="93" spans="1:13" s="359" customFormat="1" ht="24.75" customHeight="1">
      <c r="A93" s="391"/>
      <c r="B93" s="382">
        <v>31</v>
      </c>
      <c r="C93" s="383" t="s">
        <v>327</v>
      </c>
      <c r="D93" s="384">
        <v>237823</v>
      </c>
      <c r="E93" s="385">
        <v>168445</v>
      </c>
      <c r="F93" s="386">
        <f t="shared" si="5"/>
        <v>72.47751817908006</v>
      </c>
      <c r="G93" s="385">
        <v>156232</v>
      </c>
      <c r="H93" s="386">
        <f t="shared" si="6"/>
        <v>67.22258078395939</v>
      </c>
      <c r="I93" s="385">
        <v>12213</v>
      </c>
      <c r="J93" s="387">
        <f t="shared" si="7"/>
        <v>7.250437828371278</v>
      </c>
      <c r="K93" s="388">
        <v>63965</v>
      </c>
      <c r="L93" s="389">
        <f t="shared" si="8"/>
        <v>5413</v>
      </c>
      <c r="M93" s="390">
        <f t="shared" si="9"/>
        <v>232410</v>
      </c>
    </row>
    <row r="94" spans="1:13" ht="24.75" customHeight="1">
      <c r="A94" s="429"/>
      <c r="B94" s="382">
        <v>32</v>
      </c>
      <c r="C94" s="383" t="s">
        <v>328</v>
      </c>
      <c r="D94" s="384">
        <v>293662</v>
      </c>
      <c r="E94" s="385">
        <v>203656</v>
      </c>
      <c r="F94" s="386">
        <f t="shared" si="5"/>
        <v>71.39311505293416</v>
      </c>
      <c r="G94" s="385">
        <v>192215</v>
      </c>
      <c r="H94" s="386">
        <f t="shared" si="6"/>
        <v>67.3823879969151</v>
      </c>
      <c r="I94" s="385">
        <v>11441</v>
      </c>
      <c r="J94" s="387">
        <f t="shared" si="7"/>
        <v>5.6178064972306245</v>
      </c>
      <c r="K94" s="388">
        <v>81604</v>
      </c>
      <c r="L94" s="389">
        <f t="shared" si="8"/>
        <v>8402</v>
      </c>
      <c r="M94" s="390">
        <f t="shared" si="9"/>
        <v>285260</v>
      </c>
    </row>
    <row r="95" spans="1:13" ht="24.75" customHeight="1">
      <c r="A95" s="429"/>
      <c r="B95" s="382">
        <v>33</v>
      </c>
      <c r="C95" s="383" t="s">
        <v>329</v>
      </c>
      <c r="D95" s="384">
        <v>786208</v>
      </c>
      <c r="E95" s="385">
        <v>554633</v>
      </c>
      <c r="F95" s="386">
        <f t="shared" si="5"/>
        <v>71.64866083366383</v>
      </c>
      <c r="G95" s="385">
        <v>506402</v>
      </c>
      <c r="H95" s="386">
        <f t="shared" si="6"/>
        <v>65.41807851946967</v>
      </c>
      <c r="I95" s="385">
        <v>48231</v>
      </c>
      <c r="J95" s="387">
        <f t="shared" si="7"/>
        <v>8.696020611828</v>
      </c>
      <c r="K95" s="388">
        <v>219468</v>
      </c>
      <c r="L95" s="389">
        <f t="shared" si="8"/>
        <v>12107</v>
      </c>
      <c r="M95" s="390">
        <f t="shared" si="9"/>
        <v>774101</v>
      </c>
    </row>
    <row r="96" spans="1:13" ht="24.75" customHeight="1">
      <c r="A96" s="429"/>
      <c r="B96" s="382">
        <v>34</v>
      </c>
      <c r="C96" s="383" t="s">
        <v>330</v>
      </c>
      <c r="D96" s="384">
        <v>1164690</v>
      </c>
      <c r="E96" s="385">
        <v>812821</v>
      </c>
      <c r="F96" s="386">
        <f t="shared" si="5"/>
        <v>73.68542719763285</v>
      </c>
      <c r="G96" s="385">
        <v>762778</v>
      </c>
      <c r="H96" s="386">
        <f t="shared" si="6"/>
        <v>69.14883201462067</v>
      </c>
      <c r="I96" s="385">
        <v>50043</v>
      </c>
      <c r="J96" s="387">
        <f t="shared" si="7"/>
        <v>6.156706089040514</v>
      </c>
      <c r="K96" s="388">
        <v>290275</v>
      </c>
      <c r="L96" s="389">
        <f t="shared" si="8"/>
        <v>61594</v>
      </c>
      <c r="M96" s="390">
        <f t="shared" si="9"/>
        <v>1103096</v>
      </c>
    </row>
    <row r="97" spans="1:13" ht="24.75" customHeight="1">
      <c r="A97" s="429"/>
      <c r="B97" s="382">
        <v>35</v>
      </c>
      <c r="C97" s="383" t="s">
        <v>331</v>
      </c>
      <c r="D97" s="384">
        <v>586961</v>
      </c>
      <c r="E97" s="385">
        <v>401201</v>
      </c>
      <c r="F97" s="386">
        <f t="shared" si="5"/>
        <v>70.27899570654563</v>
      </c>
      <c r="G97" s="385">
        <v>372177</v>
      </c>
      <c r="H97" s="386">
        <f t="shared" si="6"/>
        <v>65.19481702457132</v>
      </c>
      <c r="I97" s="385">
        <v>29024</v>
      </c>
      <c r="J97" s="387">
        <f t="shared" si="7"/>
        <v>7.234279077071094</v>
      </c>
      <c r="K97" s="388">
        <v>169668</v>
      </c>
      <c r="L97" s="389">
        <f t="shared" si="8"/>
        <v>16092</v>
      </c>
      <c r="M97" s="390">
        <f t="shared" si="9"/>
        <v>570869</v>
      </c>
    </row>
    <row r="98" spans="1:13" ht="24.75" customHeight="1">
      <c r="A98" s="429"/>
      <c r="B98" s="382">
        <v>36</v>
      </c>
      <c r="C98" s="383" t="s">
        <v>332</v>
      </c>
      <c r="D98" s="384">
        <v>319329</v>
      </c>
      <c r="E98" s="385">
        <v>210375</v>
      </c>
      <c r="F98" s="386">
        <f t="shared" si="5"/>
        <v>69.3131124099712</v>
      </c>
      <c r="G98" s="385">
        <v>190591</v>
      </c>
      <c r="H98" s="386">
        <f t="shared" si="6"/>
        <v>62.794796945116204</v>
      </c>
      <c r="I98" s="385">
        <v>19784</v>
      </c>
      <c r="J98" s="387">
        <f t="shared" si="7"/>
        <v>9.404159239453357</v>
      </c>
      <c r="K98" s="388">
        <v>93139</v>
      </c>
      <c r="L98" s="389">
        <f t="shared" si="8"/>
        <v>15815</v>
      </c>
      <c r="M98" s="390">
        <f t="shared" si="9"/>
        <v>303514</v>
      </c>
    </row>
    <row r="99" spans="1:13" ht="24.75" customHeight="1">
      <c r="A99" s="429"/>
      <c r="B99" s="382">
        <v>37</v>
      </c>
      <c r="C99" s="383" t="s">
        <v>333</v>
      </c>
      <c r="D99" s="384">
        <v>401978</v>
      </c>
      <c r="E99" s="385">
        <v>279207</v>
      </c>
      <c r="F99" s="386">
        <f t="shared" si="5"/>
        <v>71.85019917858135</v>
      </c>
      <c r="G99" s="385">
        <v>258258</v>
      </c>
      <c r="H99" s="386">
        <f t="shared" si="6"/>
        <v>66.45925331192292</v>
      </c>
      <c r="I99" s="385">
        <v>20949</v>
      </c>
      <c r="J99" s="387">
        <f t="shared" si="7"/>
        <v>7.5030353823507285</v>
      </c>
      <c r="K99" s="388">
        <v>109389</v>
      </c>
      <c r="L99" s="389">
        <f t="shared" si="8"/>
        <v>13382</v>
      </c>
      <c r="M99" s="390">
        <f t="shared" si="9"/>
        <v>388596</v>
      </c>
    </row>
    <row r="100" spans="1:13" ht="24.75" customHeight="1">
      <c r="A100" s="429"/>
      <c r="B100" s="382">
        <v>38</v>
      </c>
      <c r="C100" s="383" t="s">
        <v>334</v>
      </c>
      <c r="D100" s="384">
        <v>573657</v>
      </c>
      <c r="E100" s="385">
        <v>396597</v>
      </c>
      <c r="F100" s="386">
        <f t="shared" si="5"/>
        <v>70.24177451263422</v>
      </c>
      <c r="G100" s="385">
        <v>361878</v>
      </c>
      <c r="H100" s="386">
        <f t="shared" si="6"/>
        <v>64.0926504161228</v>
      </c>
      <c r="I100" s="385">
        <v>34719</v>
      </c>
      <c r="J100" s="387">
        <f t="shared" si="7"/>
        <v>8.754226582651912</v>
      </c>
      <c r="K100" s="388">
        <v>168020</v>
      </c>
      <c r="L100" s="389">
        <f t="shared" si="8"/>
        <v>9040</v>
      </c>
      <c r="M100" s="390">
        <f t="shared" si="9"/>
        <v>564617</v>
      </c>
    </row>
    <row r="101" spans="1:13" ht="24.75" customHeight="1">
      <c r="A101" s="429"/>
      <c r="B101" s="382">
        <v>39</v>
      </c>
      <c r="C101" s="383" t="s">
        <v>335</v>
      </c>
      <c r="D101" s="384">
        <v>307895</v>
      </c>
      <c r="E101" s="385">
        <v>196634</v>
      </c>
      <c r="F101" s="386">
        <f t="shared" si="5"/>
        <v>68.7267135018</v>
      </c>
      <c r="G101" s="385">
        <v>177387</v>
      </c>
      <c r="H101" s="386">
        <f t="shared" si="6"/>
        <v>61.99958058089546</v>
      </c>
      <c r="I101" s="385">
        <v>19247</v>
      </c>
      <c r="J101" s="387">
        <f t="shared" si="7"/>
        <v>9.788236012083363</v>
      </c>
      <c r="K101" s="388">
        <v>89476</v>
      </c>
      <c r="L101" s="389">
        <f t="shared" si="8"/>
        <v>21785</v>
      </c>
      <c r="M101" s="390">
        <f t="shared" si="9"/>
        <v>286110</v>
      </c>
    </row>
    <row r="102" spans="1:13" ht="24.75" customHeight="1">
      <c r="A102" s="429"/>
      <c r="B102" s="382">
        <v>40</v>
      </c>
      <c r="C102" s="383" t="s">
        <v>336</v>
      </c>
      <c r="D102" s="384">
        <v>2023510</v>
      </c>
      <c r="E102" s="385">
        <v>1375039</v>
      </c>
      <c r="F102" s="386">
        <f t="shared" si="5"/>
        <v>72.27761596811675</v>
      </c>
      <c r="G102" s="385">
        <v>1248868</v>
      </c>
      <c r="H102" s="386">
        <f t="shared" si="6"/>
        <v>65.64555747063903</v>
      </c>
      <c r="I102" s="385">
        <v>126171</v>
      </c>
      <c r="J102" s="387">
        <f t="shared" si="7"/>
        <v>9.175812467864548</v>
      </c>
      <c r="K102" s="388">
        <v>527402</v>
      </c>
      <c r="L102" s="389">
        <f t="shared" si="8"/>
        <v>121069</v>
      </c>
      <c r="M102" s="390">
        <f t="shared" si="9"/>
        <v>1902441</v>
      </c>
    </row>
    <row r="103" spans="1:13" ht="24.75" customHeight="1">
      <c r="A103" s="429"/>
      <c r="B103" s="382">
        <v>41</v>
      </c>
      <c r="C103" s="383" t="s">
        <v>337</v>
      </c>
      <c r="D103" s="384">
        <v>335015</v>
      </c>
      <c r="E103" s="385">
        <v>240904</v>
      </c>
      <c r="F103" s="386">
        <f t="shared" si="5"/>
        <v>72.5500825171961</v>
      </c>
      <c r="G103" s="385">
        <v>222437</v>
      </c>
      <c r="H103" s="386">
        <f t="shared" si="6"/>
        <v>66.98860419452375</v>
      </c>
      <c r="I103" s="385">
        <v>18467</v>
      </c>
      <c r="J103" s="387">
        <f t="shared" si="7"/>
        <v>7.66570916215588</v>
      </c>
      <c r="K103" s="388">
        <v>91148</v>
      </c>
      <c r="L103" s="389">
        <f t="shared" si="8"/>
        <v>2963</v>
      </c>
      <c r="M103" s="390">
        <f t="shared" si="9"/>
        <v>332052</v>
      </c>
    </row>
    <row r="104" spans="1:13" ht="24.75" customHeight="1">
      <c r="A104" s="429"/>
      <c r="B104" s="382">
        <v>42</v>
      </c>
      <c r="C104" s="383" t="s">
        <v>338</v>
      </c>
      <c r="D104" s="384">
        <v>563269</v>
      </c>
      <c r="E104" s="385">
        <v>388635</v>
      </c>
      <c r="F104" s="386">
        <f t="shared" si="5"/>
        <v>69.73683266102985</v>
      </c>
      <c r="G104" s="385">
        <v>357622</v>
      </c>
      <c r="H104" s="386">
        <f t="shared" si="6"/>
        <v>64.17184651383127</v>
      </c>
      <c r="I104" s="385">
        <v>31013</v>
      </c>
      <c r="J104" s="387">
        <f t="shared" si="7"/>
        <v>7.979981216308361</v>
      </c>
      <c r="K104" s="388">
        <v>168653</v>
      </c>
      <c r="L104" s="389">
        <f t="shared" si="8"/>
        <v>5981</v>
      </c>
      <c r="M104" s="390">
        <f t="shared" si="9"/>
        <v>557288</v>
      </c>
    </row>
    <row r="105" spans="1:13" ht="24.75" customHeight="1">
      <c r="A105" s="429"/>
      <c r="B105" s="382">
        <v>43</v>
      </c>
      <c r="C105" s="383" t="s">
        <v>339</v>
      </c>
      <c r="D105" s="384">
        <v>719585</v>
      </c>
      <c r="E105" s="385">
        <v>487983</v>
      </c>
      <c r="F105" s="386">
        <f t="shared" si="5"/>
        <v>70.84548612875454</v>
      </c>
      <c r="G105" s="385">
        <v>448502</v>
      </c>
      <c r="H105" s="386">
        <f t="shared" si="6"/>
        <v>65.11362531014127</v>
      </c>
      <c r="I105" s="385">
        <v>39481</v>
      </c>
      <c r="J105" s="387">
        <f t="shared" si="7"/>
        <v>8.090650698897297</v>
      </c>
      <c r="K105" s="388">
        <v>200816</v>
      </c>
      <c r="L105" s="389">
        <f t="shared" si="8"/>
        <v>30786</v>
      </c>
      <c r="M105" s="390">
        <f t="shared" si="9"/>
        <v>688799</v>
      </c>
    </row>
    <row r="106" spans="1:13" ht="24.75" customHeight="1">
      <c r="A106" s="429"/>
      <c r="B106" s="382">
        <v>44</v>
      </c>
      <c r="C106" s="383" t="s">
        <v>340</v>
      </c>
      <c r="D106" s="384">
        <v>481144</v>
      </c>
      <c r="E106" s="385">
        <v>333838</v>
      </c>
      <c r="F106" s="386">
        <f t="shared" si="5"/>
        <v>70.39624483633365</v>
      </c>
      <c r="G106" s="385">
        <v>305507</v>
      </c>
      <c r="H106" s="386">
        <f t="shared" si="6"/>
        <v>64.42210165174063</v>
      </c>
      <c r="I106" s="385">
        <v>28331</v>
      </c>
      <c r="J106" s="387">
        <f t="shared" si="7"/>
        <v>8.486451512410211</v>
      </c>
      <c r="K106" s="388">
        <v>140389</v>
      </c>
      <c r="L106" s="389">
        <f t="shared" si="8"/>
        <v>6917</v>
      </c>
      <c r="M106" s="390">
        <f t="shared" si="9"/>
        <v>474227</v>
      </c>
    </row>
    <row r="107" spans="1:13" ht="24.75" customHeight="1">
      <c r="A107" s="429"/>
      <c r="B107" s="382">
        <v>45</v>
      </c>
      <c r="C107" s="383" t="s">
        <v>341</v>
      </c>
      <c r="D107" s="384">
        <v>449161</v>
      </c>
      <c r="E107" s="385">
        <v>312092</v>
      </c>
      <c r="F107" s="386">
        <f t="shared" si="5"/>
        <v>71.03752498099396</v>
      </c>
      <c r="G107" s="385">
        <v>285540</v>
      </c>
      <c r="H107" s="386">
        <f t="shared" si="6"/>
        <v>64.9938315723345</v>
      </c>
      <c r="I107" s="385">
        <v>26552</v>
      </c>
      <c r="J107" s="387">
        <f t="shared" si="7"/>
        <v>8.50774771541725</v>
      </c>
      <c r="K107" s="388">
        <v>127242</v>
      </c>
      <c r="L107" s="389">
        <f t="shared" si="8"/>
        <v>9827</v>
      </c>
      <c r="M107" s="390">
        <f t="shared" si="9"/>
        <v>439334</v>
      </c>
    </row>
    <row r="108" spans="1:13" ht="24.75" customHeight="1">
      <c r="A108" s="429"/>
      <c r="B108" s="382">
        <v>46</v>
      </c>
      <c r="C108" s="383" t="s">
        <v>342</v>
      </c>
      <c r="D108" s="384">
        <v>673781</v>
      </c>
      <c r="E108" s="385">
        <v>461352</v>
      </c>
      <c r="F108" s="386">
        <f t="shared" si="5"/>
        <v>70.42778569040607</v>
      </c>
      <c r="G108" s="385">
        <v>422987</v>
      </c>
      <c r="H108" s="386">
        <f t="shared" si="6"/>
        <v>64.5711686214166</v>
      </c>
      <c r="I108" s="385">
        <v>38365</v>
      </c>
      <c r="J108" s="387">
        <f t="shared" si="7"/>
        <v>8.315776240267734</v>
      </c>
      <c r="K108" s="388">
        <v>193719</v>
      </c>
      <c r="L108" s="389">
        <f t="shared" si="8"/>
        <v>18710</v>
      </c>
      <c r="M108" s="390">
        <f t="shared" si="9"/>
        <v>655071</v>
      </c>
    </row>
    <row r="109" spans="1:13" ht="24.75" customHeight="1">
      <c r="A109" s="430"/>
      <c r="B109" s="413">
        <v>47</v>
      </c>
      <c r="C109" s="414" t="s">
        <v>343</v>
      </c>
      <c r="D109" s="415">
        <v>552908</v>
      </c>
      <c r="E109" s="416">
        <v>373383</v>
      </c>
      <c r="F109" s="417">
        <f t="shared" si="5"/>
        <v>72.81231352451823</v>
      </c>
      <c r="G109" s="416">
        <v>324552</v>
      </c>
      <c r="H109" s="417">
        <f t="shared" si="6"/>
        <v>63.28992476628407</v>
      </c>
      <c r="I109" s="416">
        <v>48831</v>
      </c>
      <c r="J109" s="418">
        <f t="shared" si="7"/>
        <v>13.077992302809715</v>
      </c>
      <c r="K109" s="419">
        <v>139419</v>
      </c>
      <c r="L109" s="420">
        <f t="shared" si="8"/>
        <v>40106</v>
      </c>
      <c r="M109" s="421">
        <f t="shared" si="9"/>
        <v>512802</v>
      </c>
    </row>
    <row r="110" spans="1:13" ht="8.25" customHeight="1">
      <c r="A110" s="592"/>
      <c r="B110" s="592"/>
      <c r="C110" s="592"/>
      <c r="D110" s="593"/>
      <c r="E110" s="593"/>
      <c r="F110" s="594"/>
      <c r="G110" s="593"/>
      <c r="H110" s="594"/>
      <c r="I110" s="593"/>
      <c r="J110" s="595"/>
      <c r="K110" s="593"/>
      <c r="L110" s="596"/>
      <c r="M110" s="597"/>
    </row>
    <row r="111" spans="1:13" ht="24.75" customHeight="1">
      <c r="A111" s="838" t="s">
        <v>444</v>
      </c>
      <c r="B111" s="839"/>
      <c r="C111" s="839"/>
      <c r="D111" s="839"/>
      <c r="E111" s="839"/>
      <c r="F111" s="839"/>
      <c r="G111" s="839"/>
      <c r="H111" s="839"/>
      <c r="I111" s="839"/>
      <c r="J111" s="839"/>
      <c r="K111" s="839"/>
      <c r="L111" s="839"/>
      <c r="M111" s="839"/>
    </row>
    <row r="112" spans="1:13" s="359" customFormat="1" ht="24.75" customHeight="1">
      <c r="A112" s="422"/>
      <c r="B112" s="358" t="s">
        <v>282</v>
      </c>
      <c r="C112" s="423"/>
      <c r="D112" s="424"/>
      <c r="E112" s="424"/>
      <c r="F112" s="425"/>
      <c r="G112" s="424"/>
      <c r="H112" s="425"/>
      <c r="I112" s="424"/>
      <c r="J112" s="426"/>
      <c r="K112" s="424"/>
      <c r="L112" s="427"/>
      <c r="M112" s="428"/>
    </row>
    <row r="113" spans="1:13" ht="23.25" customHeight="1">
      <c r="A113" s="814"/>
      <c r="B113" s="815"/>
      <c r="C113" s="816"/>
      <c r="D113" s="821" t="s">
        <v>284</v>
      </c>
      <c r="E113" s="822"/>
      <c r="F113" s="822"/>
      <c r="G113" s="822"/>
      <c r="H113" s="822"/>
      <c r="I113" s="822"/>
      <c r="J113" s="822"/>
      <c r="K113" s="822"/>
      <c r="L113" s="822"/>
      <c r="M113" s="823"/>
    </row>
    <row r="114" spans="1:13" s="359" customFormat="1" ht="18" customHeight="1">
      <c r="A114" s="817"/>
      <c r="B114" s="818"/>
      <c r="C114" s="818"/>
      <c r="D114" s="824" t="s">
        <v>285</v>
      </c>
      <c r="E114" s="827" t="s">
        <v>286</v>
      </c>
      <c r="F114" s="828"/>
      <c r="G114" s="829"/>
      <c r="H114" s="829"/>
      <c r="I114" s="829"/>
      <c r="J114" s="830"/>
      <c r="K114" s="824" t="s">
        <v>287</v>
      </c>
      <c r="L114" s="824" t="s">
        <v>288</v>
      </c>
      <c r="M114" s="833" t="s">
        <v>289</v>
      </c>
    </row>
    <row r="115" spans="1:13" s="359" customFormat="1" ht="9" customHeight="1">
      <c r="A115" s="817"/>
      <c r="B115" s="818"/>
      <c r="C115" s="818"/>
      <c r="D115" s="825"/>
      <c r="E115" s="825" t="s">
        <v>290</v>
      </c>
      <c r="F115" s="360"/>
      <c r="G115" s="825" t="s">
        <v>291</v>
      </c>
      <c r="H115" s="361"/>
      <c r="I115" s="825" t="s">
        <v>292</v>
      </c>
      <c r="J115" s="362"/>
      <c r="K115" s="825"/>
      <c r="L115" s="825"/>
      <c r="M115" s="834"/>
    </row>
    <row r="116" spans="1:13" s="359" customFormat="1" ht="48" customHeight="1">
      <c r="A116" s="819"/>
      <c r="B116" s="820"/>
      <c r="C116" s="820"/>
      <c r="D116" s="826"/>
      <c r="E116" s="836"/>
      <c r="F116" s="363" t="s">
        <v>293</v>
      </c>
      <c r="G116" s="837"/>
      <c r="H116" s="364" t="s">
        <v>294</v>
      </c>
      <c r="I116" s="837"/>
      <c r="J116" s="365" t="s">
        <v>295</v>
      </c>
      <c r="K116" s="831"/>
      <c r="L116" s="832"/>
      <c r="M116" s="835"/>
    </row>
    <row r="117" spans="1:13" ht="24.75" customHeight="1">
      <c r="A117" s="372" t="s">
        <v>281</v>
      </c>
      <c r="B117" s="431"/>
      <c r="C117" s="431"/>
      <c r="D117" s="432">
        <v>57122871</v>
      </c>
      <c r="E117" s="433">
        <v>26874210</v>
      </c>
      <c r="F117" s="434">
        <f aca="true" t="shared" si="10" ref="F117:F164">(E117/M117)*100</f>
        <v>49.61919311668966</v>
      </c>
      <c r="G117" s="433">
        <v>25521682</v>
      </c>
      <c r="H117" s="434">
        <f aca="true" t="shared" si="11" ref="H117:H164">(G117/M117)*100</f>
        <v>47.12195327121215</v>
      </c>
      <c r="I117" s="433">
        <v>1352528</v>
      </c>
      <c r="J117" s="435">
        <f aca="true" t="shared" si="12" ref="J117:J164">(I117/E117)*100</f>
        <v>5.032810266794819</v>
      </c>
      <c r="K117" s="436">
        <v>27286707</v>
      </c>
      <c r="L117" s="437">
        <f aca="true" t="shared" si="13" ref="L117:L164">D117-(E117+K117)</f>
        <v>2961954</v>
      </c>
      <c r="M117" s="438">
        <f aca="true" t="shared" si="14" ref="M117:M164">E117+K117</f>
        <v>54160917</v>
      </c>
    </row>
    <row r="118" spans="1:13" ht="24.75" customHeight="1">
      <c r="A118" s="429"/>
      <c r="B118" s="410">
        <v>1</v>
      </c>
      <c r="C118" s="411" t="s">
        <v>297</v>
      </c>
      <c r="D118" s="375">
        <v>2577505</v>
      </c>
      <c r="E118" s="376">
        <v>1165326</v>
      </c>
      <c r="F118" s="377">
        <f t="shared" si="10"/>
        <v>46.83146193848108</v>
      </c>
      <c r="G118" s="376">
        <v>1096002</v>
      </c>
      <c r="H118" s="377">
        <f t="shared" si="11"/>
        <v>44.04550825048024</v>
      </c>
      <c r="I118" s="376">
        <v>69324</v>
      </c>
      <c r="J118" s="378">
        <f t="shared" si="12"/>
        <v>5.948893271067495</v>
      </c>
      <c r="K118" s="379">
        <v>1323014</v>
      </c>
      <c r="L118" s="380">
        <f t="shared" si="13"/>
        <v>89165</v>
      </c>
      <c r="M118" s="381">
        <f t="shared" si="14"/>
        <v>2488340</v>
      </c>
    </row>
    <row r="119" spans="1:13" ht="24.75" customHeight="1">
      <c r="A119" s="429"/>
      <c r="B119" s="382">
        <v>2</v>
      </c>
      <c r="C119" s="383" t="s">
        <v>298</v>
      </c>
      <c r="D119" s="384">
        <v>640831</v>
      </c>
      <c r="E119" s="385">
        <v>309400</v>
      </c>
      <c r="F119" s="386">
        <f t="shared" si="10"/>
        <v>48.84872368105289</v>
      </c>
      <c r="G119" s="385">
        <v>287865</v>
      </c>
      <c r="H119" s="386">
        <f t="shared" si="11"/>
        <v>45.44873252245083</v>
      </c>
      <c r="I119" s="385">
        <v>21535</v>
      </c>
      <c r="J119" s="387">
        <f t="shared" si="12"/>
        <v>6.960245636716225</v>
      </c>
      <c r="K119" s="388">
        <v>323984</v>
      </c>
      <c r="L119" s="389">
        <f t="shared" si="13"/>
        <v>7447</v>
      </c>
      <c r="M119" s="390">
        <f t="shared" si="14"/>
        <v>633384</v>
      </c>
    </row>
    <row r="120" spans="1:13" ht="24.75" customHeight="1">
      <c r="A120" s="429"/>
      <c r="B120" s="382">
        <v>3</v>
      </c>
      <c r="C120" s="383" t="s">
        <v>299</v>
      </c>
      <c r="D120" s="384">
        <v>611078</v>
      </c>
      <c r="E120" s="385">
        <v>295487</v>
      </c>
      <c r="F120" s="386">
        <f t="shared" si="10"/>
        <v>49.078593981752924</v>
      </c>
      <c r="G120" s="385">
        <v>280769</v>
      </c>
      <c r="H120" s="386">
        <f t="shared" si="11"/>
        <v>46.63402367502728</v>
      </c>
      <c r="I120" s="385">
        <v>14718</v>
      </c>
      <c r="J120" s="387">
        <f t="shared" si="12"/>
        <v>4.980929787097232</v>
      </c>
      <c r="K120" s="388">
        <v>306582</v>
      </c>
      <c r="L120" s="389">
        <f t="shared" si="13"/>
        <v>9009</v>
      </c>
      <c r="M120" s="390">
        <f t="shared" si="14"/>
        <v>602069</v>
      </c>
    </row>
    <row r="121" spans="1:13" ht="24.75" customHeight="1">
      <c r="A121" s="429"/>
      <c r="B121" s="382">
        <v>4</v>
      </c>
      <c r="C121" s="383" t="s">
        <v>300</v>
      </c>
      <c r="D121" s="384">
        <v>1052340</v>
      </c>
      <c r="E121" s="385">
        <v>484074</v>
      </c>
      <c r="F121" s="386">
        <f t="shared" si="10"/>
        <v>47.822955658892674</v>
      </c>
      <c r="G121" s="385">
        <v>454634</v>
      </c>
      <c r="H121" s="386">
        <f t="shared" si="11"/>
        <v>44.914499896761676</v>
      </c>
      <c r="I121" s="385">
        <v>29440</v>
      </c>
      <c r="J121" s="387">
        <f t="shared" si="12"/>
        <v>6.081714779145337</v>
      </c>
      <c r="K121" s="388">
        <v>528147</v>
      </c>
      <c r="L121" s="389">
        <f t="shared" si="13"/>
        <v>40119</v>
      </c>
      <c r="M121" s="390">
        <f t="shared" si="14"/>
        <v>1012221</v>
      </c>
    </row>
    <row r="122" spans="1:13" ht="24.75" customHeight="1">
      <c r="A122" s="429"/>
      <c r="B122" s="382">
        <v>5</v>
      </c>
      <c r="C122" s="383" t="s">
        <v>301</v>
      </c>
      <c r="D122" s="384">
        <v>514731</v>
      </c>
      <c r="E122" s="385">
        <v>234768</v>
      </c>
      <c r="F122" s="386">
        <f t="shared" si="10"/>
        <v>46.717861670013114</v>
      </c>
      <c r="G122" s="385">
        <v>223386</v>
      </c>
      <c r="H122" s="386">
        <f t="shared" si="11"/>
        <v>44.45289071345988</v>
      </c>
      <c r="I122" s="385">
        <v>11382</v>
      </c>
      <c r="J122" s="387">
        <f t="shared" si="12"/>
        <v>4.84819055407892</v>
      </c>
      <c r="K122" s="388">
        <v>267755</v>
      </c>
      <c r="L122" s="389">
        <f t="shared" si="13"/>
        <v>12208</v>
      </c>
      <c r="M122" s="390">
        <f t="shared" si="14"/>
        <v>502523</v>
      </c>
    </row>
    <row r="123" spans="1:13" ht="24.75" customHeight="1">
      <c r="A123" s="429"/>
      <c r="B123" s="382">
        <v>6</v>
      </c>
      <c r="C123" s="383" t="s">
        <v>302</v>
      </c>
      <c r="D123" s="384">
        <v>533963</v>
      </c>
      <c r="E123" s="385">
        <v>263163</v>
      </c>
      <c r="F123" s="386">
        <f t="shared" si="10"/>
        <v>49.954821735680575</v>
      </c>
      <c r="G123" s="385">
        <v>251723</v>
      </c>
      <c r="H123" s="386">
        <f t="shared" si="11"/>
        <v>47.783227854108375</v>
      </c>
      <c r="I123" s="385">
        <v>11440</v>
      </c>
      <c r="J123" s="387">
        <f t="shared" si="12"/>
        <v>4.34711566595608</v>
      </c>
      <c r="K123" s="388">
        <v>263639</v>
      </c>
      <c r="L123" s="389">
        <f t="shared" si="13"/>
        <v>7161</v>
      </c>
      <c r="M123" s="390">
        <f t="shared" si="14"/>
        <v>526802</v>
      </c>
    </row>
    <row r="124" spans="1:13" ht="24.75" customHeight="1">
      <c r="A124" s="429"/>
      <c r="B124" s="382">
        <v>7</v>
      </c>
      <c r="C124" s="383" t="s">
        <v>303</v>
      </c>
      <c r="D124" s="384">
        <v>905008</v>
      </c>
      <c r="E124" s="385">
        <v>427879</v>
      </c>
      <c r="F124" s="386">
        <f t="shared" si="10"/>
        <v>49.40523751241253</v>
      </c>
      <c r="G124" s="385">
        <v>404754</v>
      </c>
      <c r="H124" s="386">
        <f t="shared" si="11"/>
        <v>46.73509918481398</v>
      </c>
      <c r="I124" s="385">
        <v>23125</v>
      </c>
      <c r="J124" s="387">
        <f t="shared" si="12"/>
        <v>5.404565309351476</v>
      </c>
      <c r="K124" s="388">
        <v>438181</v>
      </c>
      <c r="L124" s="389">
        <f t="shared" si="13"/>
        <v>38948</v>
      </c>
      <c r="M124" s="390">
        <f t="shared" si="14"/>
        <v>866060</v>
      </c>
    </row>
    <row r="125" spans="1:13" ht="24.75" customHeight="1">
      <c r="A125" s="429"/>
      <c r="B125" s="382">
        <v>8</v>
      </c>
      <c r="C125" s="383" t="s">
        <v>304</v>
      </c>
      <c r="D125" s="384">
        <v>1291036</v>
      </c>
      <c r="E125" s="385">
        <v>614369</v>
      </c>
      <c r="F125" s="386">
        <f t="shared" si="10"/>
        <v>48.88250420900871</v>
      </c>
      <c r="G125" s="385">
        <v>582810</v>
      </c>
      <c r="H125" s="386">
        <f t="shared" si="11"/>
        <v>46.37150031667022</v>
      </c>
      <c r="I125" s="385">
        <v>31559</v>
      </c>
      <c r="J125" s="387">
        <f t="shared" si="12"/>
        <v>5.136815171338398</v>
      </c>
      <c r="K125" s="388">
        <v>642459</v>
      </c>
      <c r="L125" s="389">
        <f t="shared" si="13"/>
        <v>34208</v>
      </c>
      <c r="M125" s="390">
        <f t="shared" si="14"/>
        <v>1256828</v>
      </c>
    </row>
    <row r="126" spans="1:13" ht="24.75" customHeight="1">
      <c r="A126" s="429"/>
      <c r="B126" s="382">
        <v>9</v>
      </c>
      <c r="C126" s="383" t="s">
        <v>305</v>
      </c>
      <c r="D126" s="384">
        <v>871015</v>
      </c>
      <c r="E126" s="385">
        <v>429023</v>
      </c>
      <c r="F126" s="386">
        <f t="shared" si="10"/>
        <v>51.240698938215864</v>
      </c>
      <c r="G126" s="385">
        <v>408211</v>
      </c>
      <c r="H126" s="386">
        <f t="shared" si="11"/>
        <v>48.75500137351153</v>
      </c>
      <c r="I126" s="385">
        <v>20812</v>
      </c>
      <c r="J126" s="387">
        <f t="shared" si="12"/>
        <v>4.851021973180925</v>
      </c>
      <c r="K126" s="388">
        <v>408247</v>
      </c>
      <c r="L126" s="389">
        <f t="shared" si="13"/>
        <v>33745</v>
      </c>
      <c r="M126" s="390">
        <f t="shared" si="14"/>
        <v>837270</v>
      </c>
    </row>
    <row r="127" spans="1:13" ht="24.75" customHeight="1">
      <c r="A127" s="429"/>
      <c r="B127" s="382">
        <v>10</v>
      </c>
      <c r="C127" s="383" t="s">
        <v>306</v>
      </c>
      <c r="D127" s="384">
        <v>881488</v>
      </c>
      <c r="E127" s="385">
        <v>430753</v>
      </c>
      <c r="F127" s="386">
        <f t="shared" si="10"/>
        <v>50.00011607607161</v>
      </c>
      <c r="G127" s="385">
        <v>409833</v>
      </c>
      <c r="H127" s="386">
        <f t="shared" si="11"/>
        <v>47.5718046579006</v>
      </c>
      <c r="I127" s="385">
        <v>20920</v>
      </c>
      <c r="J127" s="387">
        <f t="shared" si="12"/>
        <v>4.856611561614196</v>
      </c>
      <c r="K127" s="388">
        <v>430751</v>
      </c>
      <c r="L127" s="389">
        <f t="shared" si="13"/>
        <v>19984</v>
      </c>
      <c r="M127" s="390">
        <f t="shared" si="14"/>
        <v>861504</v>
      </c>
    </row>
    <row r="128" spans="1:13" ht="24.75" customHeight="1">
      <c r="A128" s="429"/>
      <c r="B128" s="382">
        <v>11</v>
      </c>
      <c r="C128" s="383" t="s">
        <v>307</v>
      </c>
      <c r="D128" s="384">
        <v>3110439</v>
      </c>
      <c r="E128" s="385">
        <v>1487572</v>
      </c>
      <c r="F128" s="386">
        <f t="shared" si="10"/>
        <v>50.201098397489766</v>
      </c>
      <c r="G128" s="385">
        <v>1413027</v>
      </c>
      <c r="H128" s="386">
        <f t="shared" si="11"/>
        <v>47.685427976131415</v>
      </c>
      <c r="I128" s="385">
        <v>74545</v>
      </c>
      <c r="J128" s="387">
        <f t="shared" si="12"/>
        <v>5.01118601318121</v>
      </c>
      <c r="K128" s="388">
        <v>1475654</v>
      </c>
      <c r="L128" s="389">
        <f t="shared" si="13"/>
        <v>147213</v>
      </c>
      <c r="M128" s="390">
        <f t="shared" si="14"/>
        <v>2963226</v>
      </c>
    </row>
    <row r="129" spans="1:13" ht="24.75" customHeight="1">
      <c r="A129" s="429"/>
      <c r="B129" s="382">
        <v>12</v>
      </c>
      <c r="C129" s="383" t="s">
        <v>308</v>
      </c>
      <c r="D129" s="384">
        <v>2691235</v>
      </c>
      <c r="E129" s="385">
        <v>1248492</v>
      </c>
      <c r="F129" s="386">
        <f t="shared" si="10"/>
        <v>49.3989980861475</v>
      </c>
      <c r="G129" s="385">
        <v>1187737</v>
      </c>
      <c r="H129" s="386">
        <f t="shared" si="11"/>
        <v>46.99510913153354</v>
      </c>
      <c r="I129" s="385">
        <v>60755</v>
      </c>
      <c r="J129" s="387">
        <f t="shared" si="12"/>
        <v>4.866270668935003</v>
      </c>
      <c r="K129" s="388">
        <v>1278871</v>
      </c>
      <c r="L129" s="389">
        <f t="shared" si="13"/>
        <v>163872</v>
      </c>
      <c r="M129" s="390">
        <f t="shared" si="14"/>
        <v>2527363</v>
      </c>
    </row>
    <row r="130" spans="1:13" ht="24.75" customHeight="1">
      <c r="A130" s="429"/>
      <c r="B130" s="382">
        <v>13</v>
      </c>
      <c r="C130" s="383" t="s">
        <v>309</v>
      </c>
      <c r="D130" s="384">
        <v>5839722</v>
      </c>
      <c r="E130" s="385">
        <v>2685017</v>
      </c>
      <c r="F130" s="386">
        <f t="shared" si="10"/>
        <v>52.82009314769368</v>
      </c>
      <c r="G130" s="385">
        <v>2552416</v>
      </c>
      <c r="H130" s="386">
        <f t="shared" si="11"/>
        <v>50.21154460908952</v>
      </c>
      <c r="I130" s="385">
        <v>132601</v>
      </c>
      <c r="J130" s="387">
        <f t="shared" si="12"/>
        <v>4.938553461672682</v>
      </c>
      <c r="K130" s="388">
        <v>2398308</v>
      </c>
      <c r="L130" s="389">
        <f t="shared" si="13"/>
        <v>756397</v>
      </c>
      <c r="M130" s="390">
        <f t="shared" si="14"/>
        <v>5083325</v>
      </c>
    </row>
    <row r="131" spans="1:13" ht="24.75" customHeight="1">
      <c r="A131" s="429"/>
      <c r="B131" s="382">
        <v>14</v>
      </c>
      <c r="C131" s="383" t="s">
        <v>310</v>
      </c>
      <c r="D131" s="384">
        <v>3903982</v>
      </c>
      <c r="E131" s="385">
        <v>1756213</v>
      </c>
      <c r="F131" s="386">
        <f t="shared" si="10"/>
        <v>49.07106002428667</v>
      </c>
      <c r="G131" s="385">
        <v>1672560</v>
      </c>
      <c r="H131" s="386">
        <f t="shared" si="11"/>
        <v>46.73367760870744</v>
      </c>
      <c r="I131" s="385">
        <v>83653</v>
      </c>
      <c r="J131" s="387">
        <f t="shared" si="12"/>
        <v>4.763260492890099</v>
      </c>
      <c r="K131" s="388">
        <v>1822705</v>
      </c>
      <c r="L131" s="389">
        <f t="shared" si="13"/>
        <v>325064</v>
      </c>
      <c r="M131" s="390">
        <f t="shared" si="14"/>
        <v>3578918</v>
      </c>
    </row>
    <row r="132" spans="1:13" ht="24.75" customHeight="1">
      <c r="A132" s="429"/>
      <c r="B132" s="382">
        <v>15</v>
      </c>
      <c r="C132" s="383" t="s">
        <v>311</v>
      </c>
      <c r="D132" s="384">
        <v>1075132</v>
      </c>
      <c r="E132" s="385">
        <v>528216</v>
      </c>
      <c r="F132" s="386">
        <f t="shared" si="10"/>
        <v>50.15886641736762</v>
      </c>
      <c r="G132" s="385">
        <v>506092</v>
      </c>
      <c r="H132" s="386">
        <f t="shared" si="11"/>
        <v>48.05799336426465</v>
      </c>
      <c r="I132" s="385">
        <v>22124</v>
      </c>
      <c r="J132" s="387">
        <f t="shared" si="12"/>
        <v>4.188438063216563</v>
      </c>
      <c r="K132" s="388">
        <v>524870</v>
      </c>
      <c r="L132" s="389">
        <f t="shared" si="13"/>
        <v>22046</v>
      </c>
      <c r="M132" s="390">
        <f t="shared" si="14"/>
        <v>1053086</v>
      </c>
    </row>
    <row r="133" spans="1:13" ht="24.75" customHeight="1">
      <c r="A133" s="429"/>
      <c r="B133" s="382">
        <v>16</v>
      </c>
      <c r="C133" s="383" t="s">
        <v>312</v>
      </c>
      <c r="D133" s="384">
        <v>496127</v>
      </c>
      <c r="E133" s="385">
        <v>253218</v>
      </c>
      <c r="F133" s="386">
        <f t="shared" si="10"/>
        <v>51.785787325245614</v>
      </c>
      <c r="G133" s="385">
        <v>243788</v>
      </c>
      <c r="H133" s="386">
        <f t="shared" si="11"/>
        <v>49.85725153996548</v>
      </c>
      <c r="I133" s="385">
        <v>9430</v>
      </c>
      <c r="J133" s="387">
        <f t="shared" si="12"/>
        <v>3.7240638501212397</v>
      </c>
      <c r="K133" s="388">
        <v>235754</v>
      </c>
      <c r="L133" s="389">
        <f t="shared" si="13"/>
        <v>7155</v>
      </c>
      <c r="M133" s="390">
        <f t="shared" si="14"/>
        <v>488972</v>
      </c>
    </row>
    <row r="134" spans="1:13" ht="24.75" customHeight="1">
      <c r="A134" s="429"/>
      <c r="B134" s="382">
        <v>17</v>
      </c>
      <c r="C134" s="383" t="s">
        <v>313</v>
      </c>
      <c r="D134" s="384">
        <v>523537</v>
      </c>
      <c r="E134" s="385">
        <v>272771</v>
      </c>
      <c r="F134" s="386">
        <f t="shared" si="10"/>
        <v>53.41454722050334</v>
      </c>
      <c r="G134" s="385">
        <v>261647</v>
      </c>
      <c r="H134" s="386">
        <f t="shared" si="11"/>
        <v>51.23622392630829</v>
      </c>
      <c r="I134" s="385">
        <v>11124</v>
      </c>
      <c r="J134" s="387">
        <f t="shared" si="12"/>
        <v>4.078146137235997</v>
      </c>
      <c r="K134" s="388">
        <v>237897</v>
      </c>
      <c r="L134" s="389">
        <f t="shared" si="13"/>
        <v>12869</v>
      </c>
      <c r="M134" s="390">
        <f t="shared" si="14"/>
        <v>510668</v>
      </c>
    </row>
    <row r="135" spans="1:13" ht="24.75" customHeight="1">
      <c r="A135" s="429"/>
      <c r="B135" s="382">
        <v>18</v>
      </c>
      <c r="C135" s="383" t="s">
        <v>314</v>
      </c>
      <c r="D135" s="384">
        <v>358798</v>
      </c>
      <c r="E135" s="385">
        <v>187401</v>
      </c>
      <c r="F135" s="386">
        <f t="shared" si="10"/>
        <v>52.9819879165524</v>
      </c>
      <c r="G135" s="385">
        <v>180003</v>
      </c>
      <c r="H135" s="386">
        <f t="shared" si="11"/>
        <v>50.890426256760534</v>
      </c>
      <c r="I135" s="385">
        <v>7398</v>
      </c>
      <c r="J135" s="387">
        <f t="shared" si="12"/>
        <v>3.947684377351241</v>
      </c>
      <c r="K135" s="388">
        <v>166306</v>
      </c>
      <c r="L135" s="389">
        <f t="shared" si="13"/>
        <v>5091</v>
      </c>
      <c r="M135" s="390">
        <f t="shared" si="14"/>
        <v>353707</v>
      </c>
    </row>
    <row r="136" spans="1:13" ht="24.75" customHeight="1">
      <c r="A136" s="429"/>
      <c r="B136" s="382">
        <v>19</v>
      </c>
      <c r="C136" s="383" t="s">
        <v>315</v>
      </c>
      <c r="D136" s="384">
        <v>383293</v>
      </c>
      <c r="E136" s="385">
        <v>187101</v>
      </c>
      <c r="F136" s="386">
        <f t="shared" si="10"/>
        <v>50.516911329929556</v>
      </c>
      <c r="G136" s="385">
        <v>178553</v>
      </c>
      <c r="H136" s="386">
        <f t="shared" si="11"/>
        <v>48.20896771632921</v>
      </c>
      <c r="I136" s="385">
        <v>8548</v>
      </c>
      <c r="J136" s="387">
        <f t="shared" si="12"/>
        <v>4.568655432092827</v>
      </c>
      <c r="K136" s="388">
        <v>183272</v>
      </c>
      <c r="L136" s="389">
        <f t="shared" si="13"/>
        <v>12920</v>
      </c>
      <c r="M136" s="390">
        <f t="shared" si="14"/>
        <v>370373</v>
      </c>
    </row>
    <row r="137" spans="1:13" ht="24.75" customHeight="1">
      <c r="A137" s="429"/>
      <c r="B137" s="382">
        <v>20</v>
      </c>
      <c r="C137" s="383" t="s">
        <v>316</v>
      </c>
      <c r="D137" s="384">
        <v>960417</v>
      </c>
      <c r="E137" s="385">
        <v>495106</v>
      </c>
      <c r="F137" s="386">
        <f t="shared" si="10"/>
        <v>52.277877149005455</v>
      </c>
      <c r="G137" s="385">
        <v>475172</v>
      </c>
      <c r="H137" s="386">
        <f t="shared" si="11"/>
        <v>50.17306080040884</v>
      </c>
      <c r="I137" s="385">
        <v>19934</v>
      </c>
      <c r="J137" s="387">
        <f t="shared" si="12"/>
        <v>4.026208529082661</v>
      </c>
      <c r="K137" s="388">
        <v>451960</v>
      </c>
      <c r="L137" s="389">
        <f t="shared" si="13"/>
        <v>13351</v>
      </c>
      <c r="M137" s="390">
        <f t="shared" si="14"/>
        <v>947066</v>
      </c>
    </row>
    <row r="138" spans="1:13" ht="24.75" customHeight="1">
      <c r="A138" s="429"/>
      <c r="B138" s="382">
        <v>21</v>
      </c>
      <c r="C138" s="383" t="s">
        <v>317</v>
      </c>
      <c r="D138" s="384">
        <v>929309</v>
      </c>
      <c r="E138" s="385">
        <v>464561</v>
      </c>
      <c r="F138" s="386">
        <f t="shared" si="10"/>
        <v>50.756106594586804</v>
      </c>
      <c r="G138" s="385">
        <v>445396</v>
      </c>
      <c r="H138" s="386">
        <f t="shared" si="11"/>
        <v>48.66221411785014</v>
      </c>
      <c r="I138" s="385">
        <v>19165</v>
      </c>
      <c r="J138" s="387">
        <f t="shared" si="12"/>
        <v>4.125400108920034</v>
      </c>
      <c r="K138" s="388">
        <v>450720</v>
      </c>
      <c r="L138" s="389">
        <f t="shared" si="13"/>
        <v>14028</v>
      </c>
      <c r="M138" s="390">
        <f t="shared" si="14"/>
        <v>915281</v>
      </c>
    </row>
    <row r="139" spans="1:13" ht="24.75" customHeight="1">
      <c r="A139" s="429"/>
      <c r="B139" s="382">
        <v>22</v>
      </c>
      <c r="C139" s="383" t="s">
        <v>318</v>
      </c>
      <c r="D139" s="384">
        <v>1654343</v>
      </c>
      <c r="E139" s="385">
        <v>846500</v>
      </c>
      <c r="F139" s="386">
        <f t="shared" si="10"/>
        <v>51.782568268571985</v>
      </c>
      <c r="G139" s="385">
        <v>808847</v>
      </c>
      <c r="H139" s="386">
        <f t="shared" si="11"/>
        <v>49.47923803464814</v>
      </c>
      <c r="I139" s="385">
        <v>37653</v>
      </c>
      <c r="J139" s="387">
        <f t="shared" si="12"/>
        <v>4.448080330773775</v>
      </c>
      <c r="K139" s="388">
        <v>788220</v>
      </c>
      <c r="L139" s="389">
        <f t="shared" si="13"/>
        <v>19623</v>
      </c>
      <c r="M139" s="390">
        <f t="shared" si="14"/>
        <v>1634720</v>
      </c>
    </row>
    <row r="140" spans="1:13" ht="24.75" customHeight="1">
      <c r="A140" s="429"/>
      <c r="B140" s="382">
        <v>23</v>
      </c>
      <c r="C140" s="383" t="s">
        <v>319</v>
      </c>
      <c r="D140" s="384">
        <v>3161443</v>
      </c>
      <c r="E140" s="385">
        <v>1579921</v>
      </c>
      <c r="F140" s="386">
        <f t="shared" si="10"/>
        <v>52.324464996991196</v>
      </c>
      <c r="G140" s="385">
        <v>1513237</v>
      </c>
      <c r="H140" s="386">
        <f t="shared" si="11"/>
        <v>50.11599721672917</v>
      </c>
      <c r="I140" s="385">
        <v>66684</v>
      </c>
      <c r="J140" s="387">
        <f t="shared" si="12"/>
        <v>4.220717364982173</v>
      </c>
      <c r="K140" s="388">
        <v>1439548</v>
      </c>
      <c r="L140" s="389">
        <f t="shared" si="13"/>
        <v>141974</v>
      </c>
      <c r="M140" s="390">
        <f t="shared" si="14"/>
        <v>3019469</v>
      </c>
    </row>
    <row r="141" spans="1:13" ht="24.75" customHeight="1">
      <c r="A141" s="429"/>
      <c r="B141" s="382">
        <v>24</v>
      </c>
      <c r="C141" s="383" t="s">
        <v>320</v>
      </c>
      <c r="D141" s="384">
        <v>823551</v>
      </c>
      <c r="E141" s="385">
        <v>398676</v>
      </c>
      <c r="F141" s="386">
        <f t="shared" si="10"/>
        <v>50.0611518650691</v>
      </c>
      <c r="G141" s="385">
        <v>383319</v>
      </c>
      <c r="H141" s="386">
        <f t="shared" si="11"/>
        <v>48.13279623495375</v>
      </c>
      <c r="I141" s="385">
        <v>15357</v>
      </c>
      <c r="J141" s="387">
        <f t="shared" si="12"/>
        <v>3.852000120398519</v>
      </c>
      <c r="K141" s="388">
        <v>397702</v>
      </c>
      <c r="L141" s="389">
        <f t="shared" si="13"/>
        <v>27173</v>
      </c>
      <c r="M141" s="390">
        <f t="shared" si="14"/>
        <v>796378</v>
      </c>
    </row>
    <row r="142" spans="1:13" ht="24.75" customHeight="1">
      <c r="A142" s="429"/>
      <c r="B142" s="382">
        <v>25</v>
      </c>
      <c r="C142" s="383" t="s">
        <v>321</v>
      </c>
      <c r="D142" s="384">
        <v>606824</v>
      </c>
      <c r="E142" s="385">
        <v>293149</v>
      </c>
      <c r="F142" s="386">
        <f t="shared" si="10"/>
        <v>50.005885072215804</v>
      </c>
      <c r="G142" s="385">
        <v>281241</v>
      </c>
      <c r="H142" s="386">
        <f t="shared" si="11"/>
        <v>47.97459695784412</v>
      </c>
      <c r="I142" s="385">
        <v>11908</v>
      </c>
      <c r="J142" s="387">
        <f t="shared" si="12"/>
        <v>4.062098113928412</v>
      </c>
      <c r="K142" s="388">
        <v>293080</v>
      </c>
      <c r="L142" s="389">
        <f t="shared" si="13"/>
        <v>20595</v>
      </c>
      <c r="M142" s="390">
        <f t="shared" si="14"/>
        <v>586229</v>
      </c>
    </row>
    <row r="143" spans="1:13" ht="24.75" customHeight="1">
      <c r="A143" s="429"/>
      <c r="B143" s="382">
        <v>26</v>
      </c>
      <c r="C143" s="383" t="s">
        <v>322</v>
      </c>
      <c r="D143" s="384">
        <v>1188543</v>
      </c>
      <c r="E143" s="385">
        <v>559337</v>
      </c>
      <c r="F143" s="386">
        <f t="shared" si="10"/>
        <v>49.744490492876324</v>
      </c>
      <c r="G143" s="385">
        <v>531912</v>
      </c>
      <c r="H143" s="386">
        <f t="shared" si="11"/>
        <v>47.30545525693246</v>
      </c>
      <c r="I143" s="385">
        <v>27425</v>
      </c>
      <c r="J143" s="387">
        <f t="shared" si="12"/>
        <v>4.903126379982014</v>
      </c>
      <c r="K143" s="388">
        <v>565083</v>
      </c>
      <c r="L143" s="389">
        <f t="shared" si="13"/>
        <v>64123</v>
      </c>
      <c r="M143" s="390">
        <f t="shared" si="14"/>
        <v>1124420</v>
      </c>
    </row>
    <row r="144" spans="1:13" ht="24.75" customHeight="1">
      <c r="A144" s="429"/>
      <c r="B144" s="382">
        <v>27</v>
      </c>
      <c r="C144" s="383" t="s">
        <v>323</v>
      </c>
      <c r="D144" s="384">
        <v>3971375</v>
      </c>
      <c r="E144" s="385">
        <v>1744826</v>
      </c>
      <c r="F144" s="386">
        <f t="shared" si="10"/>
        <v>48.062661229121986</v>
      </c>
      <c r="G144" s="385">
        <v>1633825</v>
      </c>
      <c r="H144" s="386">
        <f t="shared" si="11"/>
        <v>45.00504777133665</v>
      </c>
      <c r="I144" s="385">
        <v>111001</v>
      </c>
      <c r="J144" s="387">
        <f t="shared" si="12"/>
        <v>6.361723174689052</v>
      </c>
      <c r="K144" s="388">
        <v>1885489</v>
      </c>
      <c r="L144" s="389">
        <f t="shared" si="13"/>
        <v>341060</v>
      </c>
      <c r="M144" s="390">
        <f t="shared" si="14"/>
        <v>3630315</v>
      </c>
    </row>
    <row r="145" spans="1:13" ht="24.75" customHeight="1" thickBot="1">
      <c r="A145" s="429"/>
      <c r="B145" s="392">
        <v>28</v>
      </c>
      <c r="C145" s="393" t="s">
        <v>324</v>
      </c>
      <c r="D145" s="394">
        <v>2530474</v>
      </c>
      <c r="E145" s="395">
        <v>1120114</v>
      </c>
      <c r="F145" s="396">
        <f t="shared" si="10"/>
        <v>46.63838114668776</v>
      </c>
      <c r="G145" s="395">
        <v>1062021</v>
      </c>
      <c r="H145" s="396">
        <f t="shared" si="11"/>
        <v>44.2195528167548</v>
      </c>
      <c r="I145" s="395">
        <v>58093</v>
      </c>
      <c r="J145" s="397">
        <f t="shared" si="12"/>
        <v>5.18634710395549</v>
      </c>
      <c r="K145" s="398">
        <v>1281586</v>
      </c>
      <c r="L145" s="399">
        <f t="shared" si="13"/>
        <v>128774</v>
      </c>
      <c r="M145" s="400">
        <f t="shared" si="14"/>
        <v>2401700</v>
      </c>
    </row>
    <row r="146" spans="1:13" ht="24.75" customHeight="1" thickBot="1">
      <c r="A146" s="429"/>
      <c r="B146" s="401">
        <v>29</v>
      </c>
      <c r="C146" s="402" t="s">
        <v>325</v>
      </c>
      <c r="D146" s="403">
        <v>644449</v>
      </c>
      <c r="E146" s="404">
        <v>266515</v>
      </c>
      <c r="F146" s="405">
        <f t="shared" si="10"/>
        <v>43.39617418716132</v>
      </c>
      <c r="G146" s="404">
        <v>251455</v>
      </c>
      <c r="H146" s="405">
        <f t="shared" si="11"/>
        <v>40.94398056481868</v>
      </c>
      <c r="I146" s="404">
        <v>15060</v>
      </c>
      <c r="J146" s="406">
        <f t="shared" si="12"/>
        <v>5.65071384349849</v>
      </c>
      <c r="K146" s="407">
        <v>347629</v>
      </c>
      <c r="L146" s="408">
        <f t="shared" si="13"/>
        <v>30305</v>
      </c>
      <c r="M146" s="409">
        <f t="shared" si="14"/>
        <v>614144</v>
      </c>
    </row>
    <row r="147" spans="1:13" ht="24.75" customHeight="1">
      <c r="A147" s="429"/>
      <c r="B147" s="410">
        <v>30</v>
      </c>
      <c r="C147" s="411" t="s">
        <v>326</v>
      </c>
      <c r="D147" s="375">
        <v>464404</v>
      </c>
      <c r="E147" s="376">
        <v>207949</v>
      </c>
      <c r="F147" s="377">
        <f t="shared" si="10"/>
        <v>45.93781410504224</v>
      </c>
      <c r="G147" s="376">
        <v>197835</v>
      </c>
      <c r="H147" s="377">
        <f t="shared" si="11"/>
        <v>43.703540067377254</v>
      </c>
      <c r="I147" s="376">
        <v>10114</v>
      </c>
      <c r="J147" s="378">
        <f t="shared" si="12"/>
        <v>4.863692539997788</v>
      </c>
      <c r="K147" s="379">
        <v>244726</v>
      </c>
      <c r="L147" s="380">
        <f t="shared" si="13"/>
        <v>11729</v>
      </c>
      <c r="M147" s="381">
        <f t="shared" si="14"/>
        <v>452675</v>
      </c>
    </row>
    <row r="148" spans="1:13" ht="24.75" customHeight="1">
      <c r="A148" s="429"/>
      <c r="B148" s="382">
        <v>31</v>
      </c>
      <c r="C148" s="383" t="s">
        <v>327</v>
      </c>
      <c r="D148" s="384">
        <v>267889</v>
      </c>
      <c r="E148" s="385">
        <v>136913</v>
      </c>
      <c r="F148" s="386">
        <f t="shared" si="10"/>
        <v>52.282412781817065</v>
      </c>
      <c r="G148" s="385">
        <v>131100</v>
      </c>
      <c r="H148" s="386">
        <f t="shared" si="11"/>
        <v>50.06262601576342</v>
      </c>
      <c r="I148" s="385">
        <v>5813</v>
      </c>
      <c r="J148" s="387">
        <f t="shared" si="12"/>
        <v>4.245761907196541</v>
      </c>
      <c r="K148" s="388">
        <v>124959</v>
      </c>
      <c r="L148" s="389">
        <f t="shared" si="13"/>
        <v>6017</v>
      </c>
      <c r="M148" s="390">
        <f t="shared" si="14"/>
        <v>261872</v>
      </c>
    </row>
    <row r="149" spans="1:13" ht="24.75" customHeight="1">
      <c r="A149" s="429"/>
      <c r="B149" s="382">
        <v>32</v>
      </c>
      <c r="C149" s="383" t="s">
        <v>328</v>
      </c>
      <c r="D149" s="384">
        <v>327889</v>
      </c>
      <c r="E149" s="385">
        <v>160845</v>
      </c>
      <c r="F149" s="386">
        <f t="shared" si="10"/>
        <v>50.31595082428755</v>
      </c>
      <c r="G149" s="385">
        <v>155674</v>
      </c>
      <c r="H149" s="386">
        <f t="shared" si="11"/>
        <v>48.69834516845497</v>
      </c>
      <c r="I149" s="385">
        <v>5171</v>
      </c>
      <c r="J149" s="387">
        <f t="shared" si="12"/>
        <v>3.2148963287637167</v>
      </c>
      <c r="K149" s="388">
        <v>158825</v>
      </c>
      <c r="L149" s="389">
        <f t="shared" si="13"/>
        <v>8219</v>
      </c>
      <c r="M149" s="390">
        <f t="shared" si="14"/>
        <v>319670</v>
      </c>
    </row>
    <row r="150" spans="1:13" ht="24.75" customHeight="1">
      <c r="A150" s="429"/>
      <c r="B150" s="382">
        <v>33</v>
      </c>
      <c r="C150" s="383" t="s">
        <v>329</v>
      </c>
      <c r="D150" s="384">
        <v>877003</v>
      </c>
      <c r="E150" s="385">
        <v>415753</v>
      </c>
      <c r="F150" s="386">
        <f t="shared" si="10"/>
        <v>48.10692098256592</v>
      </c>
      <c r="G150" s="385">
        <v>393714</v>
      </c>
      <c r="H150" s="386">
        <f t="shared" si="11"/>
        <v>45.55678079948902</v>
      </c>
      <c r="I150" s="385">
        <v>22039</v>
      </c>
      <c r="J150" s="387">
        <f t="shared" si="12"/>
        <v>5.300983997710179</v>
      </c>
      <c r="K150" s="388">
        <v>448474</v>
      </c>
      <c r="L150" s="389">
        <f t="shared" si="13"/>
        <v>12776</v>
      </c>
      <c r="M150" s="390">
        <f t="shared" si="14"/>
        <v>864227</v>
      </c>
    </row>
    <row r="151" spans="1:13" ht="24.75" customHeight="1">
      <c r="A151" s="429"/>
      <c r="B151" s="382">
        <v>34</v>
      </c>
      <c r="C151" s="383" t="s">
        <v>330</v>
      </c>
      <c r="D151" s="384">
        <v>1277006</v>
      </c>
      <c r="E151" s="385">
        <v>606504</v>
      </c>
      <c r="F151" s="386">
        <f t="shared" si="10"/>
        <v>49.934135128370635</v>
      </c>
      <c r="G151" s="385">
        <v>580540</v>
      </c>
      <c r="H151" s="386">
        <f t="shared" si="11"/>
        <v>47.79649071963959</v>
      </c>
      <c r="I151" s="385">
        <v>25964</v>
      </c>
      <c r="J151" s="387">
        <f t="shared" si="12"/>
        <v>4.280928073021777</v>
      </c>
      <c r="K151" s="388">
        <v>608104</v>
      </c>
      <c r="L151" s="389">
        <f t="shared" si="13"/>
        <v>62398</v>
      </c>
      <c r="M151" s="390">
        <f t="shared" si="14"/>
        <v>1214608</v>
      </c>
    </row>
    <row r="152" spans="1:13" ht="24.75" customHeight="1">
      <c r="A152" s="429"/>
      <c r="B152" s="382">
        <v>35</v>
      </c>
      <c r="C152" s="383" t="s">
        <v>331</v>
      </c>
      <c r="D152" s="384">
        <v>675689</v>
      </c>
      <c r="E152" s="385">
        <v>306273</v>
      </c>
      <c r="F152" s="386">
        <f t="shared" si="10"/>
        <v>46.21537690808018</v>
      </c>
      <c r="G152" s="385">
        <v>293312</v>
      </c>
      <c r="H152" s="386">
        <f t="shared" si="11"/>
        <v>44.259613585470525</v>
      </c>
      <c r="I152" s="385">
        <v>12961</v>
      </c>
      <c r="J152" s="387">
        <f t="shared" si="12"/>
        <v>4.231845445076778</v>
      </c>
      <c r="K152" s="388">
        <v>356435</v>
      </c>
      <c r="L152" s="389">
        <f t="shared" si="13"/>
        <v>12981</v>
      </c>
      <c r="M152" s="390">
        <f t="shared" si="14"/>
        <v>662708</v>
      </c>
    </row>
    <row r="153" spans="1:13" ht="24.75" customHeight="1">
      <c r="A153" s="429"/>
      <c r="B153" s="382">
        <v>36</v>
      </c>
      <c r="C153" s="383" t="s">
        <v>332</v>
      </c>
      <c r="D153" s="439">
        <v>362385</v>
      </c>
      <c r="E153" s="440">
        <v>165378</v>
      </c>
      <c r="F153" s="386">
        <f t="shared" si="10"/>
        <v>47.6938650147513</v>
      </c>
      <c r="G153" s="440">
        <v>156502</v>
      </c>
      <c r="H153" s="386">
        <f t="shared" si="11"/>
        <v>45.13408834632544</v>
      </c>
      <c r="I153" s="440">
        <v>8876</v>
      </c>
      <c r="J153" s="387">
        <f t="shared" si="12"/>
        <v>5.367098404866427</v>
      </c>
      <c r="K153" s="441">
        <v>181371</v>
      </c>
      <c r="L153" s="389">
        <f t="shared" si="13"/>
        <v>15636</v>
      </c>
      <c r="M153" s="390">
        <f t="shared" si="14"/>
        <v>346749</v>
      </c>
    </row>
    <row r="154" spans="1:13" ht="24.75" customHeight="1">
      <c r="A154" s="429"/>
      <c r="B154" s="382">
        <v>37</v>
      </c>
      <c r="C154" s="383" t="s">
        <v>333</v>
      </c>
      <c r="D154" s="384">
        <v>446718</v>
      </c>
      <c r="E154" s="385">
        <v>214078</v>
      </c>
      <c r="F154" s="386">
        <f t="shared" si="10"/>
        <v>49.21729334544159</v>
      </c>
      <c r="G154" s="385">
        <v>204160</v>
      </c>
      <c r="H154" s="386">
        <f t="shared" si="11"/>
        <v>46.93710988240433</v>
      </c>
      <c r="I154" s="385">
        <v>9918</v>
      </c>
      <c r="J154" s="387">
        <f t="shared" si="12"/>
        <v>4.632890815497155</v>
      </c>
      <c r="K154" s="388">
        <v>220887</v>
      </c>
      <c r="L154" s="389">
        <f t="shared" si="13"/>
        <v>11753</v>
      </c>
      <c r="M154" s="390">
        <f t="shared" si="14"/>
        <v>434965</v>
      </c>
    </row>
    <row r="155" spans="1:13" ht="24.75" customHeight="1">
      <c r="A155" s="429"/>
      <c r="B155" s="382">
        <v>38</v>
      </c>
      <c r="C155" s="383" t="s">
        <v>334</v>
      </c>
      <c r="D155" s="384">
        <v>663925</v>
      </c>
      <c r="E155" s="385">
        <v>306018</v>
      </c>
      <c r="F155" s="386">
        <f t="shared" si="10"/>
        <v>46.720162686526145</v>
      </c>
      <c r="G155" s="385">
        <v>289727</v>
      </c>
      <c r="H155" s="386">
        <f t="shared" si="11"/>
        <v>44.2329947084131</v>
      </c>
      <c r="I155" s="385">
        <v>16291</v>
      </c>
      <c r="J155" s="387">
        <f t="shared" si="12"/>
        <v>5.323543059558588</v>
      </c>
      <c r="K155" s="388">
        <v>348984</v>
      </c>
      <c r="L155" s="389">
        <f t="shared" si="13"/>
        <v>8923</v>
      </c>
      <c r="M155" s="390">
        <f t="shared" si="14"/>
        <v>655002</v>
      </c>
    </row>
    <row r="156" spans="1:13" ht="24.75" customHeight="1">
      <c r="A156" s="429"/>
      <c r="B156" s="382">
        <v>39</v>
      </c>
      <c r="C156" s="383" t="s">
        <v>335</v>
      </c>
      <c r="D156" s="384">
        <v>357793</v>
      </c>
      <c r="E156" s="385">
        <v>167152</v>
      </c>
      <c r="F156" s="386">
        <f t="shared" si="10"/>
        <v>49.8232436138186</v>
      </c>
      <c r="G156" s="385">
        <v>158388</v>
      </c>
      <c r="H156" s="386">
        <f t="shared" si="11"/>
        <v>47.21094518465528</v>
      </c>
      <c r="I156" s="385">
        <v>8764</v>
      </c>
      <c r="J156" s="387">
        <f t="shared" si="12"/>
        <v>5.243131999617115</v>
      </c>
      <c r="K156" s="388">
        <v>168338</v>
      </c>
      <c r="L156" s="389">
        <f t="shared" si="13"/>
        <v>22303</v>
      </c>
      <c r="M156" s="390">
        <f t="shared" si="14"/>
        <v>335490</v>
      </c>
    </row>
    <row r="157" spans="1:13" ht="24.75" customHeight="1">
      <c r="A157" s="429"/>
      <c r="B157" s="382">
        <v>40</v>
      </c>
      <c r="C157" s="383" t="s">
        <v>336</v>
      </c>
      <c r="D157" s="384">
        <v>2327798</v>
      </c>
      <c r="E157" s="385">
        <v>1080373</v>
      </c>
      <c r="F157" s="386">
        <f t="shared" si="10"/>
        <v>48.91230335440665</v>
      </c>
      <c r="G157" s="385">
        <v>1013854</v>
      </c>
      <c r="H157" s="386">
        <f t="shared" si="11"/>
        <v>45.90075317050556</v>
      </c>
      <c r="I157" s="385">
        <v>66519</v>
      </c>
      <c r="J157" s="387">
        <f t="shared" si="12"/>
        <v>6.157040207409848</v>
      </c>
      <c r="K157" s="388">
        <v>1128423</v>
      </c>
      <c r="L157" s="389">
        <f t="shared" si="13"/>
        <v>119002</v>
      </c>
      <c r="M157" s="390">
        <f t="shared" si="14"/>
        <v>2208796</v>
      </c>
    </row>
    <row r="158" spans="1:13" ht="24.75" customHeight="1">
      <c r="A158" s="429"/>
      <c r="B158" s="382">
        <v>41</v>
      </c>
      <c r="C158" s="383" t="s">
        <v>337</v>
      </c>
      <c r="D158" s="384">
        <v>388287</v>
      </c>
      <c r="E158" s="385">
        <v>196012</v>
      </c>
      <c r="F158" s="386">
        <f t="shared" si="10"/>
        <v>50.92173081719179</v>
      </c>
      <c r="G158" s="385">
        <v>186840</v>
      </c>
      <c r="H158" s="386">
        <f t="shared" si="11"/>
        <v>48.53894754343669</v>
      </c>
      <c r="I158" s="385">
        <v>9172</v>
      </c>
      <c r="J158" s="387">
        <f t="shared" si="12"/>
        <v>4.679305348652123</v>
      </c>
      <c r="K158" s="388">
        <v>188916</v>
      </c>
      <c r="L158" s="389">
        <f t="shared" si="13"/>
        <v>3359</v>
      </c>
      <c r="M158" s="390">
        <f t="shared" si="14"/>
        <v>384928</v>
      </c>
    </row>
    <row r="159" spans="1:13" ht="24.75" customHeight="1">
      <c r="A159" s="429"/>
      <c r="B159" s="382">
        <v>42</v>
      </c>
      <c r="C159" s="383" t="s">
        <v>338</v>
      </c>
      <c r="D159" s="384">
        <v>663437</v>
      </c>
      <c r="E159" s="385">
        <v>308644</v>
      </c>
      <c r="F159" s="386">
        <f t="shared" si="10"/>
        <v>47.032255016845994</v>
      </c>
      <c r="G159" s="385">
        <v>293350</v>
      </c>
      <c r="H159" s="386">
        <f t="shared" si="11"/>
        <v>44.70170166661841</v>
      </c>
      <c r="I159" s="385">
        <v>15294</v>
      </c>
      <c r="J159" s="387">
        <f t="shared" si="12"/>
        <v>4.9552234937338815</v>
      </c>
      <c r="K159" s="388">
        <v>347595</v>
      </c>
      <c r="L159" s="389">
        <f t="shared" si="13"/>
        <v>7198</v>
      </c>
      <c r="M159" s="390">
        <f t="shared" si="14"/>
        <v>656239</v>
      </c>
    </row>
    <row r="160" spans="1:13" ht="24.75" customHeight="1">
      <c r="A160" s="429"/>
      <c r="B160" s="382">
        <v>43</v>
      </c>
      <c r="C160" s="383" t="s">
        <v>339</v>
      </c>
      <c r="D160" s="384">
        <v>837121</v>
      </c>
      <c r="E160" s="385">
        <v>405956</v>
      </c>
      <c r="F160" s="386">
        <f t="shared" si="10"/>
        <v>50.457648269587395</v>
      </c>
      <c r="G160" s="385">
        <v>385742</v>
      </c>
      <c r="H160" s="386">
        <f t="shared" si="11"/>
        <v>47.94518164236317</v>
      </c>
      <c r="I160" s="385">
        <v>20214</v>
      </c>
      <c r="J160" s="387">
        <f t="shared" si="12"/>
        <v>4.979357368778882</v>
      </c>
      <c r="K160" s="388">
        <v>398592</v>
      </c>
      <c r="L160" s="389">
        <f t="shared" si="13"/>
        <v>32573</v>
      </c>
      <c r="M160" s="390">
        <f t="shared" si="14"/>
        <v>804548</v>
      </c>
    </row>
    <row r="161" spans="1:13" ht="24.75" customHeight="1">
      <c r="A161" s="429"/>
      <c r="B161" s="382">
        <v>44</v>
      </c>
      <c r="C161" s="383" t="s">
        <v>340</v>
      </c>
      <c r="D161" s="384">
        <v>552925</v>
      </c>
      <c r="E161" s="385">
        <v>258541</v>
      </c>
      <c r="F161" s="386">
        <f t="shared" si="10"/>
        <v>47.30002671067219</v>
      </c>
      <c r="G161" s="385">
        <v>244944</v>
      </c>
      <c r="H161" s="386">
        <f t="shared" si="11"/>
        <v>44.812458150231066</v>
      </c>
      <c r="I161" s="385">
        <v>13597</v>
      </c>
      <c r="J161" s="387">
        <f t="shared" si="12"/>
        <v>5.259127179054772</v>
      </c>
      <c r="K161" s="388">
        <v>288057</v>
      </c>
      <c r="L161" s="389">
        <f t="shared" si="13"/>
        <v>6327</v>
      </c>
      <c r="M161" s="390">
        <f t="shared" si="14"/>
        <v>546598</v>
      </c>
    </row>
    <row r="162" spans="1:13" ht="24.75" customHeight="1">
      <c r="A162" s="429"/>
      <c r="B162" s="382">
        <v>45</v>
      </c>
      <c r="C162" s="383" t="s">
        <v>341</v>
      </c>
      <c r="D162" s="384">
        <v>522994</v>
      </c>
      <c r="E162" s="385">
        <v>259200</v>
      </c>
      <c r="F162" s="386">
        <f t="shared" si="10"/>
        <v>50.58380186449708</v>
      </c>
      <c r="G162" s="385">
        <v>245673</v>
      </c>
      <c r="H162" s="386">
        <f t="shared" si="11"/>
        <v>47.94395970469364</v>
      </c>
      <c r="I162" s="385">
        <v>13527</v>
      </c>
      <c r="J162" s="387">
        <f t="shared" si="12"/>
        <v>5.21875</v>
      </c>
      <c r="K162" s="388">
        <v>253217</v>
      </c>
      <c r="L162" s="389">
        <f t="shared" si="13"/>
        <v>10577</v>
      </c>
      <c r="M162" s="390">
        <f t="shared" si="14"/>
        <v>512417</v>
      </c>
    </row>
    <row r="163" spans="1:13" ht="24.75" customHeight="1">
      <c r="A163" s="429"/>
      <c r="B163" s="382">
        <v>46</v>
      </c>
      <c r="C163" s="383" t="s">
        <v>342</v>
      </c>
      <c r="D163" s="384">
        <v>792061</v>
      </c>
      <c r="E163" s="385">
        <v>372749</v>
      </c>
      <c r="F163" s="386">
        <f t="shared" si="10"/>
        <v>48.38552233788048</v>
      </c>
      <c r="G163" s="385">
        <v>354006</v>
      </c>
      <c r="H163" s="386">
        <f t="shared" si="11"/>
        <v>45.95254506583174</v>
      </c>
      <c r="I163" s="385">
        <v>18743</v>
      </c>
      <c r="J163" s="387">
        <f t="shared" si="12"/>
        <v>5.028316642029891</v>
      </c>
      <c r="K163" s="388">
        <v>397624</v>
      </c>
      <c r="L163" s="389">
        <f t="shared" si="13"/>
        <v>21688</v>
      </c>
      <c r="M163" s="390">
        <f t="shared" si="14"/>
        <v>770373</v>
      </c>
    </row>
    <row r="164" spans="1:13" ht="24.75" customHeight="1">
      <c r="A164" s="430"/>
      <c r="B164" s="413">
        <v>47</v>
      </c>
      <c r="C164" s="414" t="s">
        <v>343</v>
      </c>
      <c r="D164" s="415">
        <v>585559</v>
      </c>
      <c r="E164" s="416">
        <v>276924</v>
      </c>
      <c r="F164" s="417">
        <f t="shared" si="10"/>
        <v>51.0279330226593</v>
      </c>
      <c r="G164" s="416">
        <v>254086</v>
      </c>
      <c r="H164" s="417">
        <f t="shared" si="11"/>
        <v>46.81964506505544</v>
      </c>
      <c r="I164" s="416">
        <v>22838</v>
      </c>
      <c r="J164" s="418">
        <f t="shared" si="12"/>
        <v>8.247028065462004</v>
      </c>
      <c r="K164" s="419">
        <v>265767</v>
      </c>
      <c r="L164" s="420">
        <f t="shared" si="13"/>
        <v>42868</v>
      </c>
      <c r="M164" s="421">
        <f t="shared" si="14"/>
        <v>542691</v>
      </c>
    </row>
    <row r="165" spans="1:13" ht="12" customHeight="1">
      <c r="A165" s="592"/>
      <c r="B165" s="592"/>
      <c r="C165" s="592"/>
      <c r="D165" s="593"/>
      <c r="E165" s="593"/>
      <c r="F165" s="594"/>
      <c r="G165" s="593"/>
      <c r="H165" s="594"/>
      <c r="I165" s="593"/>
      <c r="J165" s="595"/>
      <c r="K165" s="593"/>
      <c r="L165" s="596"/>
      <c r="M165" s="597"/>
    </row>
    <row r="166" spans="1:13" ht="24.75" customHeight="1">
      <c r="A166" s="838" t="s">
        <v>445</v>
      </c>
      <c r="B166" s="839"/>
      <c r="C166" s="839"/>
      <c r="D166" s="839"/>
      <c r="E166" s="839"/>
      <c r="F166" s="839"/>
      <c r="G166" s="839"/>
      <c r="H166" s="839"/>
      <c r="I166" s="839"/>
      <c r="J166" s="839"/>
      <c r="K166" s="839"/>
      <c r="L166" s="839"/>
      <c r="M166" s="839"/>
    </row>
    <row r="167" ht="11.25"/>
  </sheetData>
  <mergeCells count="34">
    <mergeCell ref="A56:M56"/>
    <mergeCell ref="A111:M111"/>
    <mergeCell ref="A166:M166"/>
    <mergeCell ref="E5:E6"/>
    <mergeCell ref="E60:E61"/>
    <mergeCell ref="A7:C7"/>
    <mergeCell ref="I5:I6"/>
    <mergeCell ref="A3:C6"/>
    <mergeCell ref="D3:M3"/>
    <mergeCell ref="D4:D6"/>
    <mergeCell ref="K4:K6"/>
    <mergeCell ref="L4:L6"/>
    <mergeCell ref="M4:M6"/>
    <mergeCell ref="G5:G6"/>
    <mergeCell ref="E4:J4"/>
    <mergeCell ref="A58:C61"/>
    <mergeCell ref="D58:M58"/>
    <mergeCell ref="D59:D61"/>
    <mergeCell ref="E59:J59"/>
    <mergeCell ref="K59:K61"/>
    <mergeCell ref="L59:L61"/>
    <mergeCell ref="M59:M61"/>
    <mergeCell ref="G60:G61"/>
    <mergeCell ref="I60:I61"/>
    <mergeCell ref="A113:C116"/>
    <mergeCell ref="D113:M113"/>
    <mergeCell ref="D114:D116"/>
    <mergeCell ref="E114:J114"/>
    <mergeCell ref="K114:K116"/>
    <mergeCell ref="L114:L116"/>
    <mergeCell ref="M114:M116"/>
    <mergeCell ref="E115:E116"/>
    <mergeCell ref="G115:G116"/>
    <mergeCell ref="I115:I116"/>
  </mergeCells>
  <printOptions horizontalCentered="1"/>
  <pageMargins left="0.38" right="0" top="0.36" bottom="0" header="0.2755905511811024" footer="0.24"/>
  <pageSetup fitToHeight="3" horizontalDpi="600" verticalDpi="600" orientation="portrait" pageOrder="overThenDown" paperSize="9" scale="65" r:id="rId1"/>
  <headerFooter alignWithMargins="0">
    <oddHeader>&amp;R&amp;P／&amp;N</oddHeader>
  </headerFooter>
  <rowBreaks count="2" manualBreakCount="2">
    <brk id="56" max="12" man="1"/>
    <brk id="11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74"/>
  <sheetViews>
    <sheetView showGridLines="0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00390625" style="0" customWidth="1"/>
    <col min="3" max="3" width="8.75390625" style="0" customWidth="1"/>
    <col min="4" max="6" width="10.625" style="0" customWidth="1"/>
    <col min="7" max="7" width="6.125" style="0" customWidth="1"/>
    <col min="8" max="8" width="10.625" style="0" customWidth="1"/>
    <col min="9" max="9" width="6.125" style="0" customWidth="1"/>
    <col min="10" max="10" width="10.625" style="0" customWidth="1"/>
    <col min="11" max="11" width="6.125" style="0" customWidth="1"/>
    <col min="12" max="12" width="10.625" style="0" customWidth="1"/>
    <col min="13" max="13" width="6.125" style="0" customWidth="1"/>
    <col min="14" max="14" width="10.625" style="0" customWidth="1"/>
    <col min="15" max="15" width="6.125" style="0" customWidth="1"/>
    <col min="16" max="16" width="10.625" style="0" customWidth="1"/>
    <col min="17" max="17" width="6.125" style="0" customWidth="1"/>
    <col min="18" max="18" width="10.625" style="0" customWidth="1"/>
    <col min="19" max="19" width="6.125" style="0" customWidth="1"/>
    <col min="20" max="20" width="10.625" style="0" customWidth="1"/>
    <col min="21" max="21" width="6.125" style="0" customWidth="1"/>
    <col min="22" max="22" width="10.625" style="0" customWidth="1"/>
    <col min="23" max="23" width="6.125" style="0" customWidth="1"/>
    <col min="24" max="24" width="10.625" style="0" customWidth="1"/>
    <col min="25" max="25" width="6.125" style="0" customWidth="1"/>
    <col min="26" max="26" width="10.625" style="0" customWidth="1"/>
    <col min="27" max="27" width="6.125" style="0" customWidth="1"/>
    <col min="28" max="28" width="12.25390625" style="0" customWidth="1"/>
    <col min="29" max="29" width="6.125" style="0" customWidth="1"/>
    <col min="30" max="30" width="12.25390625" style="0" customWidth="1"/>
    <col min="31" max="31" width="6.125" style="0" customWidth="1"/>
    <col min="32" max="32" width="12.25390625" style="0" customWidth="1"/>
    <col min="33" max="33" width="6.125" style="0" customWidth="1"/>
  </cols>
  <sheetData>
    <row r="1" spans="2:4" ht="19.5" customHeight="1">
      <c r="B1" s="348" t="s">
        <v>422</v>
      </c>
      <c r="D1" s="348" t="s">
        <v>443</v>
      </c>
    </row>
    <row r="2" ht="13.5">
      <c r="D2" s="442" t="s">
        <v>449</v>
      </c>
    </row>
    <row r="3" ht="13.5">
      <c r="D3" s="442" t="s">
        <v>376</v>
      </c>
    </row>
    <row r="4" ht="13.5">
      <c r="D4" s="442" t="s">
        <v>378</v>
      </c>
    </row>
    <row r="5" spans="3:4" ht="13.5">
      <c r="C5" s="443"/>
      <c r="D5" s="444" t="s">
        <v>423</v>
      </c>
    </row>
    <row r="6" spans="1:33" ht="19.5" customHeight="1">
      <c r="A6" s="554"/>
      <c r="B6" s="473"/>
      <c r="C6" s="555"/>
      <c r="D6" s="850" t="s">
        <v>424</v>
      </c>
      <c r="E6" s="850" t="s">
        <v>425</v>
      </c>
      <c r="F6" s="445" t="s">
        <v>344</v>
      </c>
      <c r="G6" s="556"/>
      <c r="H6" s="556"/>
      <c r="I6" s="556"/>
      <c r="J6" s="556"/>
      <c r="K6" s="556"/>
      <c r="L6" s="556"/>
      <c r="M6" s="556"/>
      <c r="N6" s="556"/>
      <c r="O6" s="557"/>
      <c r="P6" s="445" t="s">
        <v>435</v>
      </c>
      <c r="Q6" s="558"/>
      <c r="R6" s="445" t="s">
        <v>426</v>
      </c>
      <c r="S6" s="558"/>
      <c r="T6" s="445" t="s">
        <v>427</v>
      </c>
      <c r="U6" s="558"/>
      <c r="V6" s="445" t="s">
        <v>428</v>
      </c>
      <c r="W6" s="558"/>
      <c r="X6" s="445" t="s">
        <v>429</v>
      </c>
      <c r="Y6" s="446"/>
      <c r="Z6" s="617" t="s">
        <v>142</v>
      </c>
      <c r="AA6" s="447"/>
      <c r="AB6" s="854" t="s">
        <v>430</v>
      </c>
      <c r="AC6" s="690"/>
      <c r="AD6" s="843" t="s">
        <v>431</v>
      </c>
      <c r="AE6" s="690"/>
      <c r="AF6" s="843" t="s">
        <v>377</v>
      </c>
      <c r="AG6" s="690"/>
    </row>
    <row r="7" spans="1:33" ht="22.5" customHeight="1">
      <c r="A7" s="559" t="s">
        <v>9</v>
      </c>
      <c r="B7" s="152"/>
      <c r="C7" s="462"/>
      <c r="D7" s="708"/>
      <c r="E7" s="708"/>
      <c r="F7" s="448"/>
      <c r="G7" s="560" t="s">
        <v>57</v>
      </c>
      <c r="H7" s="844" t="s">
        <v>452</v>
      </c>
      <c r="I7" s="845"/>
      <c r="J7" s="846" t="s">
        <v>450</v>
      </c>
      <c r="K7" s="847"/>
      <c r="L7" s="844" t="s">
        <v>451</v>
      </c>
      <c r="M7" s="847"/>
      <c r="N7" s="607" t="s">
        <v>345</v>
      </c>
      <c r="O7" s="561"/>
      <c r="P7" s="448"/>
      <c r="Q7" s="562" t="s">
        <v>57</v>
      </c>
      <c r="R7" s="448"/>
      <c r="S7" s="562" t="s">
        <v>57</v>
      </c>
      <c r="T7" s="448"/>
      <c r="U7" s="562" t="s">
        <v>57</v>
      </c>
      <c r="V7" s="448"/>
      <c r="W7" s="562" t="s">
        <v>57</v>
      </c>
      <c r="X7" s="448"/>
      <c r="Y7" s="616" t="s">
        <v>57</v>
      </c>
      <c r="Z7" s="618"/>
      <c r="AA7" s="610" t="s">
        <v>57</v>
      </c>
      <c r="AB7" s="614" t="s">
        <v>432</v>
      </c>
      <c r="AC7" s="563" t="s">
        <v>57</v>
      </c>
      <c r="AD7" s="848" t="s">
        <v>433</v>
      </c>
      <c r="AE7" s="563" t="s">
        <v>57</v>
      </c>
      <c r="AF7" s="449"/>
      <c r="AG7" s="563" t="s">
        <v>57</v>
      </c>
    </row>
    <row r="8" spans="1:33" ht="22.5" customHeight="1">
      <c r="A8" s="293"/>
      <c r="B8" s="152"/>
      <c r="C8" s="463"/>
      <c r="D8" s="851"/>
      <c r="E8" s="851"/>
      <c r="F8" s="564" t="s">
        <v>10</v>
      </c>
      <c r="G8" s="565" t="s">
        <v>436</v>
      </c>
      <c r="H8" s="566" t="s">
        <v>10</v>
      </c>
      <c r="I8" s="567" t="s">
        <v>434</v>
      </c>
      <c r="J8" s="608" t="s">
        <v>453</v>
      </c>
      <c r="K8" s="568" t="s">
        <v>434</v>
      </c>
      <c r="L8" s="606" t="s">
        <v>437</v>
      </c>
      <c r="M8" s="569" t="s">
        <v>434</v>
      </c>
      <c r="N8" s="477" t="s">
        <v>10</v>
      </c>
      <c r="O8" s="570" t="s">
        <v>434</v>
      </c>
      <c r="P8" s="571" t="s">
        <v>10</v>
      </c>
      <c r="Q8" s="572" t="s">
        <v>434</v>
      </c>
      <c r="R8" s="571" t="s">
        <v>10</v>
      </c>
      <c r="S8" s="572" t="s">
        <v>434</v>
      </c>
      <c r="T8" s="571" t="s">
        <v>10</v>
      </c>
      <c r="U8" s="572" t="s">
        <v>434</v>
      </c>
      <c r="V8" s="571" t="s">
        <v>10</v>
      </c>
      <c r="W8" s="572" t="s">
        <v>434</v>
      </c>
      <c r="X8" s="571" t="s">
        <v>10</v>
      </c>
      <c r="Y8" s="572" t="s">
        <v>434</v>
      </c>
      <c r="Z8" s="619" t="s">
        <v>10</v>
      </c>
      <c r="AA8" s="573" t="s">
        <v>434</v>
      </c>
      <c r="AB8" s="615" t="s">
        <v>10</v>
      </c>
      <c r="AC8" s="609" t="s">
        <v>434</v>
      </c>
      <c r="AD8" s="849"/>
      <c r="AE8" s="574" t="s">
        <v>434</v>
      </c>
      <c r="AF8" s="575" t="s">
        <v>10</v>
      </c>
      <c r="AG8" s="576" t="s">
        <v>434</v>
      </c>
    </row>
    <row r="9" spans="1:33" ht="19.5" customHeight="1" thickBot="1">
      <c r="A9" s="293"/>
      <c r="C9" s="577" t="s">
        <v>346</v>
      </c>
      <c r="D9" s="450">
        <v>59611311</v>
      </c>
      <c r="E9" s="450">
        <v>57366680</v>
      </c>
      <c r="F9" s="450">
        <v>46286655</v>
      </c>
      <c r="G9" s="464">
        <f>F9/$E9*100</f>
        <v>80.68560878893463</v>
      </c>
      <c r="H9" s="450">
        <v>30436159</v>
      </c>
      <c r="I9" s="464">
        <f aca="true" t="shared" si="0" ref="I9:I56">H9/$F9*100</f>
        <v>65.75579721628189</v>
      </c>
      <c r="J9" s="450">
        <v>1530590</v>
      </c>
      <c r="K9" s="464">
        <f aca="true" t="shared" si="1" ref="K9:K56">J9/$F9*100</f>
        <v>3.3067630400166097</v>
      </c>
      <c r="L9" s="450">
        <v>14319906</v>
      </c>
      <c r="M9" s="464">
        <f aca="true" t="shared" si="2" ref="M9:M56">L9/$F9*100</f>
        <v>30.937439743701507</v>
      </c>
      <c r="N9" s="450">
        <v>15850496</v>
      </c>
      <c r="O9" s="464">
        <f aca="true" t="shared" si="3" ref="O9:O56">N9/$F9*100</f>
        <v>34.244202783718116</v>
      </c>
      <c r="P9" s="450">
        <v>3180334</v>
      </c>
      <c r="Q9" s="464">
        <f aca="true" t="shared" si="4" ref="Q9:Q56">P9/$E9*100</f>
        <v>5.543869716706632</v>
      </c>
      <c r="R9" s="450">
        <v>1336939</v>
      </c>
      <c r="S9" s="464">
        <f aca="true" t="shared" si="5" ref="S9:S56">R9/$E9*100</f>
        <v>2.3305148563591267</v>
      </c>
      <c r="T9" s="450">
        <v>4120625</v>
      </c>
      <c r="U9" s="464">
        <f aca="true" t="shared" si="6" ref="U9:U56">T9/$E9*100</f>
        <v>7.182958818603412</v>
      </c>
      <c r="V9" s="450">
        <v>2321536</v>
      </c>
      <c r="W9" s="464">
        <f aca="true" t="shared" si="7" ref="W9:W56">V9/$E9*100</f>
        <v>4.046836944372587</v>
      </c>
      <c r="X9" s="450">
        <v>120591</v>
      </c>
      <c r="Y9" s="465">
        <f aca="true" t="shared" si="8" ref="Y9:Y56">X9/$E9*100</f>
        <v>0.21021087502361996</v>
      </c>
      <c r="Z9" s="547">
        <v>2244631</v>
      </c>
      <c r="AA9" s="465">
        <f aca="true" t="shared" si="9" ref="AA9:AA56">Z9/D9*100</f>
        <v>3.7654447827862736</v>
      </c>
      <c r="AB9" s="547">
        <v>49466989</v>
      </c>
      <c r="AC9" s="464">
        <f aca="true" t="shared" si="10" ref="AC9:AC56">AB9/$E9*100</f>
        <v>86.22947850564125</v>
      </c>
      <c r="AD9" s="450">
        <v>5578155</v>
      </c>
      <c r="AE9" s="464">
        <f aca="true" t="shared" si="11" ref="AE9:AE56">AD9/$E9*100</f>
        <v>9.72368454998616</v>
      </c>
      <c r="AF9" s="578">
        <v>2321536</v>
      </c>
      <c r="AG9" s="579">
        <f aca="true" t="shared" si="12" ref="AG9:AG56">AF9/$E9*100</f>
        <v>4.046836944372587</v>
      </c>
    </row>
    <row r="10" spans="1:33" ht="19.5" customHeight="1" thickTop="1">
      <c r="A10" s="293"/>
      <c r="B10">
        <v>1</v>
      </c>
      <c r="C10" s="452" t="s">
        <v>278</v>
      </c>
      <c r="D10" s="453">
        <v>2509464</v>
      </c>
      <c r="E10" s="453">
        <v>2415564</v>
      </c>
      <c r="F10" s="453">
        <v>1954341</v>
      </c>
      <c r="G10" s="466">
        <f aca="true" t="shared" si="13" ref="G10:G56">F10/E10*100</f>
        <v>80.90619830399856</v>
      </c>
      <c r="H10" s="453">
        <v>1228199</v>
      </c>
      <c r="I10" s="466">
        <f t="shared" si="0"/>
        <v>62.84466221606158</v>
      </c>
      <c r="J10" s="453">
        <v>49600</v>
      </c>
      <c r="K10" s="466">
        <f t="shared" si="1"/>
        <v>2.53793989892245</v>
      </c>
      <c r="L10" s="453">
        <v>676542</v>
      </c>
      <c r="M10" s="466">
        <f t="shared" si="2"/>
        <v>34.61739788501597</v>
      </c>
      <c r="N10" s="453">
        <v>726142</v>
      </c>
      <c r="O10" s="466">
        <f t="shared" si="3"/>
        <v>37.15533778393842</v>
      </c>
      <c r="P10" s="453">
        <v>138512</v>
      </c>
      <c r="Q10" s="466">
        <f t="shared" si="4"/>
        <v>5.734147387525232</v>
      </c>
      <c r="R10" s="453">
        <v>56229</v>
      </c>
      <c r="S10" s="466">
        <f t="shared" si="5"/>
        <v>2.3277793509093527</v>
      </c>
      <c r="T10" s="453">
        <v>150184</v>
      </c>
      <c r="U10" s="466">
        <f t="shared" si="6"/>
        <v>6.217347170267482</v>
      </c>
      <c r="V10" s="453">
        <v>114266</v>
      </c>
      <c r="W10" s="466">
        <f t="shared" si="7"/>
        <v>4.730406646232516</v>
      </c>
      <c r="X10" s="453">
        <v>2032</v>
      </c>
      <c r="Y10" s="611">
        <f t="shared" si="8"/>
        <v>0.08412114106684815</v>
      </c>
      <c r="Z10" s="548">
        <v>93900</v>
      </c>
      <c r="AA10" s="611">
        <f t="shared" si="9"/>
        <v>3.7418349097655916</v>
      </c>
      <c r="AB10" s="548">
        <v>2092853</v>
      </c>
      <c r="AC10" s="466">
        <f t="shared" si="10"/>
        <v>86.6403456915238</v>
      </c>
      <c r="AD10" s="453">
        <v>208445</v>
      </c>
      <c r="AE10" s="466">
        <f t="shared" si="11"/>
        <v>8.629247662243683</v>
      </c>
      <c r="AF10" s="453">
        <v>114266</v>
      </c>
      <c r="AG10" s="580">
        <f t="shared" si="12"/>
        <v>4.730406646232516</v>
      </c>
    </row>
    <row r="11" spans="1:33" ht="19.5" customHeight="1">
      <c r="A11" s="293"/>
      <c r="B11">
        <v>2</v>
      </c>
      <c r="C11" s="454" t="s">
        <v>347</v>
      </c>
      <c r="D11" s="453">
        <v>639584</v>
      </c>
      <c r="E11" s="453">
        <v>629417</v>
      </c>
      <c r="F11" s="453">
        <v>475717</v>
      </c>
      <c r="G11" s="466">
        <f t="shared" si="13"/>
        <v>75.58057694660296</v>
      </c>
      <c r="H11" s="453">
        <v>320375</v>
      </c>
      <c r="I11" s="466">
        <f t="shared" si="0"/>
        <v>67.34571184128379</v>
      </c>
      <c r="J11" s="453">
        <v>9518</v>
      </c>
      <c r="K11" s="466">
        <f t="shared" si="1"/>
        <v>2.000769364979599</v>
      </c>
      <c r="L11" s="453">
        <v>145824</v>
      </c>
      <c r="M11" s="466">
        <f t="shared" si="2"/>
        <v>30.653518793736612</v>
      </c>
      <c r="N11" s="453">
        <v>155342</v>
      </c>
      <c r="O11" s="466">
        <f t="shared" si="3"/>
        <v>32.65428815871621</v>
      </c>
      <c r="P11" s="453">
        <v>25466</v>
      </c>
      <c r="Q11" s="466">
        <f t="shared" si="4"/>
        <v>4.04596634663506</v>
      </c>
      <c r="R11" s="453">
        <v>18362</v>
      </c>
      <c r="S11" s="466">
        <f t="shared" si="5"/>
        <v>2.917302837387614</v>
      </c>
      <c r="T11" s="453">
        <v>57569</v>
      </c>
      <c r="U11" s="466">
        <f t="shared" si="6"/>
        <v>9.146400557976667</v>
      </c>
      <c r="V11" s="453">
        <v>51295</v>
      </c>
      <c r="W11" s="466">
        <f t="shared" si="7"/>
        <v>8.149605110761229</v>
      </c>
      <c r="X11" s="453">
        <v>1008</v>
      </c>
      <c r="Y11" s="611">
        <f t="shared" si="8"/>
        <v>0.16014820063646198</v>
      </c>
      <c r="Z11" s="548">
        <v>10167</v>
      </c>
      <c r="AA11" s="611">
        <f t="shared" si="9"/>
        <v>1.5896270075549106</v>
      </c>
      <c r="AB11" s="548">
        <v>501183</v>
      </c>
      <c r="AC11" s="466">
        <f t="shared" si="10"/>
        <v>79.62654329323803</v>
      </c>
      <c r="AD11" s="453">
        <v>76939</v>
      </c>
      <c r="AE11" s="466">
        <f t="shared" si="11"/>
        <v>12.223851596000744</v>
      </c>
      <c r="AF11" s="453">
        <v>51295</v>
      </c>
      <c r="AG11" s="580">
        <f t="shared" si="12"/>
        <v>8.149605110761229</v>
      </c>
    </row>
    <row r="12" spans="1:33" ht="19.5" customHeight="1">
      <c r="A12" s="293"/>
      <c r="B12">
        <v>3</v>
      </c>
      <c r="C12" s="454" t="s">
        <v>348</v>
      </c>
      <c r="D12" s="453">
        <v>631303</v>
      </c>
      <c r="E12" s="453">
        <v>628832</v>
      </c>
      <c r="F12" s="453">
        <v>482904</v>
      </c>
      <c r="G12" s="466">
        <f t="shared" si="13"/>
        <v>76.79380184214544</v>
      </c>
      <c r="H12" s="453">
        <v>324782</v>
      </c>
      <c r="I12" s="466">
        <f t="shared" si="0"/>
        <v>67.25601775922337</v>
      </c>
      <c r="J12" s="453">
        <v>10449</v>
      </c>
      <c r="K12" s="466">
        <f t="shared" si="1"/>
        <v>2.1637841061577454</v>
      </c>
      <c r="L12" s="453">
        <v>147673</v>
      </c>
      <c r="M12" s="466">
        <f t="shared" si="2"/>
        <v>30.58019813461889</v>
      </c>
      <c r="N12" s="453">
        <v>158122</v>
      </c>
      <c r="O12" s="466">
        <f t="shared" si="3"/>
        <v>32.74398224077664</v>
      </c>
      <c r="P12" s="453">
        <v>25229</v>
      </c>
      <c r="Q12" s="466">
        <f t="shared" si="4"/>
        <v>4.012041371940359</v>
      </c>
      <c r="R12" s="453">
        <v>14335</v>
      </c>
      <c r="S12" s="466">
        <f t="shared" si="5"/>
        <v>2.2796231743931608</v>
      </c>
      <c r="T12" s="453">
        <v>60415</v>
      </c>
      <c r="U12" s="466">
        <f t="shared" si="6"/>
        <v>9.607494529540482</v>
      </c>
      <c r="V12" s="453">
        <v>44884</v>
      </c>
      <c r="W12" s="466">
        <f t="shared" si="7"/>
        <v>7.137677471884382</v>
      </c>
      <c r="X12" s="453">
        <v>1065</v>
      </c>
      <c r="Y12" s="611">
        <f t="shared" si="8"/>
        <v>0.1693616100961783</v>
      </c>
      <c r="Z12" s="548">
        <v>2471</v>
      </c>
      <c r="AA12" s="611">
        <f t="shared" si="9"/>
        <v>0.39141268139071095</v>
      </c>
      <c r="AB12" s="548">
        <v>508133</v>
      </c>
      <c r="AC12" s="466">
        <f t="shared" si="10"/>
        <v>80.8058432140858</v>
      </c>
      <c r="AD12" s="453">
        <v>75815</v>
      </c>
      <c r="AE12" s="466">
        <f t="shared" si="11"/>
        <v>12.05647931402982</v>
      </c>
      <c r="AF12" s="453">
        <v>44884</v>
      </c>
      <c r="AG12" s="580">
        <f t="shared" si="12"/>
        <v>7.137677471884382</v>
      </c>
    </row>
    <row r="13" spans="1:33" ht="19.5" customHeight="1">
      <c r="A13" s="293"/>
      <c r="B13">
        <v>4</v>
      </c>
      <c r="C13" s="454" t="s">
        <v>349</v>
      </c>
      <c r="D13" s="453">
        <v>1059416</v>
      </c>
      <c r="E13" s="453">
        <v>1051455</v>
      </c>
      <c r="F13" s="453">
        <v>860579</v>
      </c>
      <c r="G13" s="466">
        <f t="shared" si="13"/>
        <v>81.84648891298248</v>
      </c>
      <c r="H13" s="453">
        <v>570134</v>
      </c>
      <c r="I13" s="466">
        <f t="shared" si="0"/>
        <v>66.2500479328452</v>
      </c>
      <c r="J13" s="453">
        <v>28294</v>
      </c>
      <c r="K13" s="466">
        <f t="shared" si="1"/>
        <v>3.287786478638219</v>
      </c>
      <c r="L13" s="453">
        <v>262151</v>
      </c>
      <c r="M13" s="466">
        <f t="shared" si="2"/>
        <v>30.46216558851657</v>
      </c>
      <c r="N13" s="453">
        <v>290445</v>
      </c>
      <c r="O13" s="466">
        <f t="shared" si="3"/>
        <v>33.74995206715479</v>
      </c>
      <c r="P13" s="453">
        <v>52275</v>
      </c>
      <c r="Q13" s="466">
        <f t="shared" si="4"/>
        <v>4.971682097664665</v>
      </c>
      <c r="R13" s="453">
        <v>21954</v>
      </c>
      <c r="S13" s="466">
        <f t="shared" si="5"/>
        <v>2.0879638215615506</v>
      </c>
      <c r="T13" s="453">
        <v>72446</v>
      </c>
      <c r="U13" s="466">
        <f t="shared" si="6"/>
        <v>6.8900713772819575</v>
      </c>
      <c r="V13" s="453">
        <v>43017</v>
      </c>
      <c r="W13" s="466">
        <f t="shared" si="7"/>
        <v>4.091187925303508</v>
      </c>
      <c r="X13" s="453">
        <v>1184</v>
      </c>
      <c r="Y13" s="611">
        <f t="shared" si="8"/>
        <v>0.11260586520583382</v>
      </c>
      <c r="Z13" s="548">
        <v>7961</v>
      </c>
      <c r="AA13" s="611">
        <f t="shared" si="9"/>
        <v>0.751451743224569</v>
      </c>
      <c r="AB13" s="548">
        <v>912854</v>
      </c>
      <c r="AC13" s="466">
        <f t="shared" si="10"/>
        <v>86.81817101064715</v>
      </c>
      <c r="AD13" s="453">
        <v>95584</v>
      </c>
      <c r="AE13" s="466">
        <f t="shared" si="11"/>
        <v>9.090641064049342</v>
      </c>
      <c r="AF13" s="453">
        <v>43017</v>
      </c>
      <c r="AG13" s="580">
        <f t="shared" si="12"/>
        <v>4.091187925303508</v>
      </c>
    </row>
    <row r="14" spans="1:33" ht="19.5" customHeight="1">
      <c r="A14" s="293"/>
      <c r="B14">
        <v>5</v>
      </c>
      <c r="C14" s="454" t="s">
        <v>274</v>
      </c>
      <c r="D14" s="453">
        <v>503106</v>
      </c>
      <c r="E14" s="453">
        <v>499926</v>
      </c>
      <c r="F14" s="453">
        <v>384274</v>
      </c>
      <c r="G14" s="466">
        <f t="shared" si="13"/>
        <v>76.86617619407671</v>
      </c>
      <c r="H14" s="453">
        <v>262303</v>
      </c>
      <c r="I14" s="466">
        <f t="shared" si="0"/>
        <v>68.25936701416177</v>
      </c>
      <c r="J14" s="453">
        <v>7972</v>
      </c>
      <c r="K14" s="466">
        <f t="shared" si="1"/>
        <v>2.074561380681493</v>
      </c>
      <c r="L14" s="453">
        <v>113999</v>
      </c>
      <c r="M14" s="466">
        <f t="shared" si="2"/>
        <v>29.666071605156734</v>
      </c>
      <c r="N14" s="453">
        <v>121971</v>
      </c>
      <c r="O14" s="466">
        <f t="shared" si="3"/>
        <v>31.74063298583823</v>
      </c>
      <c r="P14" s="453">
        <v>20678</v>
      </c>
      <c r="Q14" s="466">
        <f t="shared" si="4"/>
        <v>4.136212159399591</v>
      </c>
      <c r="R14" s="453">
        <v>12181</v>
      </c>
      <c r="S14" s="466">
        <f t="shared" si="5"/>
        <v>2.4365606109704236</v>
      </c>
      <c r="T14" s="453">
        <v>50809</v>
      </c>
      <c r="U14" s="466">
        <f t="shared" si="6"/>
        <v>10.163304169017016</v>
      </c>
      <c r="V14" s="453">
        <v>30999</v>
      </c>
      <c r="W14" s="466">
        <f t="shared" si="7"/>
        <v>6.20071770622052</v>
      </c>
      <c r="X14" s="453">
        <v>985</v>
      </c>
      <c r="Y14" s="611">
        <f t="shared" si="8"/>
        <v>0.1970291603157267</v>
      </c>
      <c r="Z14" s="548">
        <v>3180</v>
      </c>
      <c r="AA14" s="611">
        <f t="shared" si="9"/>
        <v>0.6320735590511741</v>
      </c>
      <c r="AB14" s="548">
        <v>404952</v>
      </c>
      <c r="AC14" s="466">
        <f t="shared" si="10"/>
        <v>81.00238835347632</v>
      </c>
      <c r="AD14" s="453">
        <v>63975</v>
      </c>
      <c r="AE14" s="466">
        <f t="shared" si="11"/>
        <v>12.796893940303164</v>
      </c>
      <c r="AF14" s="453">
        <v>30999</v>
      </c>
      <c r="AG14" s="580">
        <f t="shared" si="12"/>
        <v>6.20071770622052</v>
      </c>
    </row>
    <row r="15" spans="1:33" ht="19.5" customHeight="1">
      <c r="A15" s="293"/>
      <c r="B15">
        <v>6</v>
      </c>
      <c r="C15" s="454" t="s">
        <v>350</v>
      </c>
      <c r="D15" s="453">
        <v>565982</v>
      </c>
      <c r="E15" s="453">
        <v>563528</v>
      </c>
      <c r="F15" s="453">
        <v>426096</v>
      </c>
      <c r="G15" s="466">
        <f t="shared" si="13"/>
        <v>75.61221447736403</v>
      </c>
      <c r="H15" s="453">
        <v>301823</v>
      </c>
      <c r="I15" s="466">
        <f t="shared" si="0"/>
        <v>70.83450677781533</v>
      </c>
      <c r="J15" s="453">
        <v>11576</v>
      </c>
      <c r="K15" s="466">
        <f t="shared" si="1"/>
        <v>2.716758664714055</v>
      </c>
      <c r="L15" s="453">
        <v>112697</v>
      </c>
      <c r="M15" s="466">
        <f t="shared" si="2"/>
        <v>26.448734557470615</v>
      </c>
      <c r="N15" s="453">
        <v>124273</v>
      </c>
      <c r="O15" s="466">
        <f t="shared" si="3"/>
        <v>29.165493222184676</v>
      </c>
      <c r="P15" s="453">
        <v>28097</v>
      </c>
      <c r="Q15" s="466">
        <f t="shared" si="4"/>
        <v>4.985910194347042</v>
      </c>
      <c r="R15" s="453">
        <v>13386</v>
      </c>
      <c r="S15" s="466">
        <f t="shared" si="5"/>
        <v>2.3753921721724565</v>
      </c>
      <c r="T15" s="453">
        <v>55627</v>
      </c>
      <c r="U15" s="466">
        <f t="shared" si="6"/>
        <v>9.871204270240343</v>
      </c>
      <c r="V15" s="453">
        <v>38921</v>
      </c>
      <c r="W15" s="466">
        <f t="shared" si="7"/>
        <v>6.9066665720248155</v>
      </c>
      <c r="X15" s="453">
        <v>1401</v>
      </c>
      <c r="Y15" s="611">
        <f t="shared" si="8"/>
        <v>0.2486123138513082</v>
      </c>
      <c r="Z15" s="548">
        <v>2454</v>
      </c>
      <c r="AA15" s="611">
        <f t="shared" si="9"/>
        <v>0.43358269344254763</v>
      </c>
      <c r="AB15" s="548">
        <v>454193</v>
      </c>
      <c r="AC15" s="466">
        <f t="shared" si="10"/>
        <v>80.59812467171108</v>
      </c>
      <c r="AD15" s="453">
        <v>70414</v>
      </c>
      <c r="AE15" s="466">
        <f t="shared" si="11"/>
        <v>12.495208756264107</v>
      </c>
      <c r="AF15" s="453">
        <v>38921</v>
      </c>
      <c r="AG15" s="580">
        <f t="shared" si="12"/>
        <v>6.9066665720248155</v>
      </c>
    </row>
    <row r="16" spans="1:33" ht="19.5" customHeight="1">
      <c r="A16" s="293"/>
      <c r="B16">
        <v>7</v>
      </c>
      <c r="C16" s="454" t="s">
        <v>351</v>
      </c>
      <c r="D16" s="453">
        <v>934331</v>
      </c>
      <c r="E16" s="453">
        <v>923947</v>
      </c>
      <c r="F16" s="453">
        <v>719269</v>
      </c>
      <c r="G16" s="466">
        <f t="shared" si="13"/>
        <v>77.84743064266674</v>
      </c>
      <c r="H16" s="453">
        <v>494391</v>
      </c>
      <c r="I16" s="466">
        <f t="shared" si="0"/>
        <v>68.73520198979797</v>
      </c>
      <c r="J16" s="453">
        <v>24034</v>
      </c>
      <c r="K16" s="466">
        <f t="shared" si="1"/>
        <v>3.341448053509883</v>
      </c>
      <c r="L16" s="453">
        <v>200844</v>
      </c>
      <c r="M16" s="466">
        <f t="shared" si="2"/>
        <v>27.92334995669214</v>
      </c>
      <c r="N16" s="453">
        <v>224878</v>
      </c>
      <c r="O16" s="466">
        <f t="shared" si="3"/>
        <v>31.26479801020203</v>
      </c>
      <c r="P16" s="453">
        <v>47881</v>
      </c>
      <c r="Q16" s="466">
        <f t="shared" si="4"/>
        <v>5.1822236556858785</v>
      </c>
      <c r="R16" s="453">
        <v>20021</v>
      </c>
      <c r="S16" s="466">
        <f t="shared" si="5"/>
        <v>2.166899183611181</v>
      </c>
      <c r="T16" s="453">
        <v>80033</v>
      </c>
      <c r="U16" s="466">
        <f t="shared" si="6"/>
        <v>8.662076937313504</v>
      </c>
      <c r="V16" s="453">
        <v>54716</v>
      </c>
      <c r="W16" s="466">
        <f t="shared" si="7"/>
        <v>5.921984702585754</v>
      </c>
      <c r="X16" s="453">
        <v>2027</v>
      </c>
      <c r="Y16" s="611">
        <f t="shared" si="8"/>
        <v>0.21938487813694943</v>
      </c>
      <c r="Z16" s="548">
        <v>10384</v>
      </c>
      <c r="AA16" s="611">
        <f t="shared" si="9"/>
        <v>1.1113834390596051</v>
      </c>
      <c r="AB16" s="548">
        <v>767150</v>
      </c>
      <c r="AC16" s="466">
        <f t="shared" si="10"/>
        <v>83.02965429835261</v>
      </c>
      <c r="AD16" s="453">
        <v>102081</v>
      </c>
      <c r="AE16" s="466">
        <f t="shared" si="11"/>
        <v>11.048360999061636</v>
      </c>
      <c r="AF16" s="453">
        <v>54716</v>
      </c>
      <c r="AG16" s="580">
        <f t="shared" si="12"/>
        <v>5.921984702585754</v>
      </c>
    </row>
    <row r="17" spans="1:33" ht="19.5" customHeight="1">
      <c r="A17" s="293"/>
      <c r="B17">
        <v>8</v>
      </c>
      <c r="C17" s="454" t="s">
        <v>352</v>
      </c>
      <c r="D17" s="453">
        <v>1420181</v>
      </c>
      <c r="E17" s="453">
        <v>1376959</v>
      </c>
      <c r="F17" s="453">
        <v>1104024</v>
      </c>
      <c r="G17" s="466">
        <f t="shared" si="13"/>
        <v>80.17842216071793</v>
      </c>
      <c r="H17" s="453">
        <v>730584</v>
      </c>
      <c r="I17" s="466">
        <f t="shared" si="0"/>
        <v>66.1746483772092</v>
      </c>
      <c r="J17" s="453">
        <v>38982</v>
      </c>
      <c r="K17" s="466">
        <f t="shared" si="1"/>
        <v>3.530901502141258</v>
      </c>
      <c r="L17" s="453">
        <v>334458</v>
      </c>
      <c r="M17" s="466">
        <f t="shared" si="2"/>
        <v>30.29445012064955</v>
      </c>
      <c r="N17" s="453">
        <v>373440</v>
      </c>
      <c r="O17" s="466">
        <f t="shared" si="3"/>
        <v>33.82535162279081</v>
      </c>
      <c r="P17" s="453">
        <v>62618</v>
      </c>
      <c r="Q17" s="466">
        <f t="shared" si="4"/>
        <v>4.547557334677358</v>
      </c>
      <c r="R17" s="453">
        <v>32841</v>
      </c>
      <c r="S17" s="466">
        <f t="shared" si="5"/>
        <v>2.3850383344747375</v>
      </c>
      <c r="T17" s="453">
        <v>102542</v>
      </c>
      <c r="U17" s="466">
        <f t="shared" si="6"/>
        <v>7.446990070147332</v>
      </c>
      <c r="V17" s="453">
        <v>72666</v>
      </c>
      <c r="W17" s="466">
        <f t="shared" si="7"/>
        <v>5.277281313386964</v>
      </c>
      <c r="X17" s="453">
        <v>2268</v>
      </c>
      <c r="Y17" s="611">
        <f t="shared" si="8"/>
        <v>0.1647107865956793</v>
      </c>
      <c r="Z17" s="548">
        <v>43222</v>
      </c>
      <c r="AA17" s="611">
        <f t="shared" si="9"/>
        <v>3.0434148886655996</v>
      </c>
      <c r="AB17" s="548">
        <v>1166642</v>
      </c>
      <c r="AC17" s="466">
        <f t="shared" si="10"/>
        <v>84.7259794953953</v>
      </c>
      <c r="AD17" s="453">
        <v>137651</v>
      </c>
      <c r="AE17" s="466">
        <f t="shared" si="11"/>
        <v>9.996739191217749</v>
      </c>
      <c r="AF17" s="453">
        <v>72666</v>
      </c>
      <c r="AG17" s="580">
        <f t="shared" si="12"/>
        <v>5.277281313386964</v>
      </c>
    </row>
    <row r="18" spans="1:33" ht="19.5" customHeight="1">
      <c r="A18" s="293"/>
      <c r="B18">
        <v>9</v>
      </c>
      <c r="C18" s="454" t="s">
        <v>265</v>
      </c>
      <c r="D18" s="453">
        <v>977126</v>
      </c>
      <c r="E18" s="453">
        <v>956867</v>
      </c>
      <c r="F18" s="453">
        <v>761619</v>
      </c>
      <c r="G18" s="466">
        <f t="shared" si="13"/>
        <v>79.59507434157516</v>
      </c>
      <c r="H18" s="453">
        <v>504070</v>
      </c>
      <c r="I18" s="466">
        <f t="shared" si="0"/>
        <v>66.18401064049085</v>
      </c>
      <c r="J18" s="453">
        <v>30236</v>
      </c>
      <c r="K18" s="466">
        <f t="shared" si="1"/>
        <v>3.9699639846169803</v>
      </c>
      <c r="L18" s="453">
        <v>227313</v>
      </c>
      <c r="M18" s="466">
        <f t="shared" si="2"/>
        <v>29.84602537489217</v>
      </c>
      <c r="N18" s="453">
        <v>257549</v>
      </c>
      <c r="O18" s="466">
        <f t="shared" si="3"/>
        <v>33.81598935950915</v>
      </c>
      <c r="P18" s="453">
        <v>52270</v>
      </c>
      <c r="Q18" s="466">
        <f t="shared" si="4"/>
        <v>5.462619151877952</v>
      </c>
      <c r="R18" s="453">
        <v>20625</v>
      </c>
      <c r="S18" s="466">
        <f t="shared" si="5"/>
        <v>2.1554719725938924</v>
      </c>
      <c r="T18" s="453">
        <v>71785</v>
      </c>
      <c r="U18" s="466">
        <f t="shared" si="6"/>
        <v>7.502087541946791</v>
      </c>
      <c r="V18" s="453">
        <v>48667</v>
      </c>
      <c r="W18" s="466">
        <f t="shared" si="7"/>
        <v>5.08607779346555</v>
      </c>
      <c r="X18" s="453">
        <v>1901</v>
      </c>
      <c r="Y18" s="611">
        <f t="shared" si="8"/>
        <v>0.19866919854065404</v>
      </c>
      <c r="Z18" s="548">
        <v>20259</v>
      </c>
      <c r="AA18" s="611">
        <f t="shared" si="9"/>
        <v>2.0733252415758052</v>
      </c>
      <c r="AB18" s="548">
        <v>813889</v>
      </c>
      <c r="AC18" s="466">
        <f t="shared" si="10"/>
        <v>85.05769349345312</v>
      </c>
      <c r="AD18" s="453">
        <v>94311</v>
      </c>
      <c r="AE18" s="466">
        <f t="shared" si="11"/>
        <v>9.856228713081338</v>
      </c>
      <c r="AF18" s="453">
        <v>48667</v>
      </c>
      <c r="AG18" s="580">
        <f t="shared" si="12"/>
        <v>5.08607779346555</v>
      </c>
    </row>
    <row r="19" spans="1:33" ht="19.5" customHeight="1">
      <c r="A19" s="293"/>
      <c r="B19">
        <v>10</v>
      </c>
      <c r="C19" s="454" t="s">
        <v>353</v>
      </c>
      <c r="D19" s="453">
        <v>965403</v>
      </c>
      <c r="E19" s="453">
        <v>951402</v>
      </c>
      <c r="F19" s="453">
        <v>749763</v>
      </c>
      <c r="G19" s="466">
        <f t="shared" si="13"/>
        <v>78.80611981055327</v>
      </c>
      <c r="H19" s="453">
        <v>486696</v>
      </c>
      <c r="I19" s="466">
        <f t="shared" si="0"/>
        <v>64.91331260678375</v>
      </c>
      <c r="J19" s="453">
        <v>26257</v>
      </c>
      <c r="K19" s="466">
        <f t="shared" si="1"/>
        <v>3.502039977966371</v>
      </c>
      <c r="L19" s="453">
        <v>236810</v>
      </c>
      <c r="M19" s="466">
        <f t="shared" si="2"/>
        <v>31.584647415249883</v>
      </c>
      <c r="N19" s="453">
        <v>263067</v>
      </c>
      <c r="O19" s="466">
        <f t="shared" si="3"/>
        <v>35.08668739321625</v>
      </c>
      <c r="P19" s="453">
        <v>54730</v>
      </c>
      <c r="Q19" s="466">
        <f t="shared" si="4"/>
        <v>5.752563059568931</v>
      </c>
      <c r="R19" s="453">
        <v>22504</v>
      </c>
      <c r="S19" s="466">
        <f t="shared" si="5"/>
        <v>2.365351344647163</v>
      </c>
      <c r="T19" s="453">
        <v>73257</v>
      </c>
      <c r="U19" s="466">
        <f t="shared" si="6"/>
        <v>7.69989972692931</v>
      </c>
      <c r="V19" s="453">
        <v>48242</v>
      </c>
      <c r="W19" s="466">
        <f t="shared" si="7"/>
        <v>5.070622092448828</v>
      </c>
      <c r="X19" s="453">
        <v>2906</v>
      </c>
      <c r="Y19" s="611">
        <f t="shared" si="8"/>
        <v>0.3054439658524998</v>
      </c>
      <c r="Z19" s="548">
        <v>14001</v>
      </c>
      <c r="AA19" s="611">
        <f t="shared" si="9"/>
        <v>1.4502751700585146</v>
      </c>
      <c r="AB19" s="548">
        <v>804493</v>
      </c>
      <c r="AC19" s="466">
        <f t="shared" si="10"/>
        <v>84.5586828701222</v>
      </c>
      <c r="AD19" s="453">
        <v>98667</v>
      </c>
      <c r="AE19" s="466">
        <f t="shared" si="11"/>
        <v>10.370695037428973</v>
      </c>
      <c r="AF19" s="453">
        <v>48242</v>
      </c>
      <c r="AG19" s="580">
        <f t="shared" si="12"/>
        <v>5.070622092448828</v>
      </c>
    </row>
    <row r="20" spans="1:33" ht="19.5" customHeight="1">
      <c r="A20" s="293"/>
      <c r="B20">
        <v>11</v>
      </c>
      <c r="C20" s="454" t="s">
        <v>263</v>
      </c>
      <c r="D20" s="453">
        <v>3482305</v>
      </c>
      <c r="E20" s="453">
        <v>3313003</v>
      </c>
      <c r="F20" s="453">
        <v>2779785</v>
      </c>
      <c r="G20" s="466">
        <f t="shared" si="13"/>
        <v>83.90529679568657</v>
      </c>
      <c r="H20" s="453">
        <v>1793482</v>
      </c>
      <c r="I20" s="466">
        <f t="shared" si="0"/>
        <v>64.5187307651491</v>
      </c>
      <c r="J20" s="453">
        <v>98711</v>
      </c>
      <c r="K20" s="466">
        <f t="shared" si="1"/>
        <v>3.551030025703427</v>
      </c>
      <c r="L20" s="453">
        <v>887592</v>
      </c>
      <c r="M20" s="466">
        <f t="shared" si="2"/>
        <v>31.93023920914747</v>
      </c>
      <c r="N20" s="453">
        <v>986303</v>
      </c>
      <c r="O20" s="466">
        <f t="shared" si="3"/>
        <v>35.4812692348509</v>
      </c>
      <c r="P20" s="453">
        <v>182094</v>
      </c>
      <c r="Q20" s="466">
        <f t="shared" si="4"/>
        <v>5.496342744030114</v>
      </c>
      <c r="R20" s="453">
        <v>59310</v>
      </c>
      <c r="S20" s="466">
        <f t="shared" si="5"/>
        <v>1.7902187230135318</v>
      </c>
      <c r="T20" s="453">
        <v>194951</v>
      </c>
      <c r="U20" s="466">
        <f t="shared" si="6"/>
        <v>5.884419663972535</v>
      </c>
      <c r="V20" s="453">
        <v>89040</v>
      </c>
      <c r="W20" s="466">
        <f t="shared" si="7"/>
        <v>2.6875918917067083</v>
      </c>
      <c r="X20" s="453">
        <v>7823</v>
      </c>
      <c r="Y20" s="611">
        <f t="shared" si="8"/>
        <v>0.23613018159053886</v>
      </c>
      <c r="Z20" s="548">
        <v>169302</v>
      </c>
      <c r="AA20" s="611">
        <f t="shared" si="9"/>
        <v>4.861779769434326</v>
      </c>
      <c r="AB20" s="548">
        <v>2961879</v>
      </c>
      <c r="AC20" s="466">
        <f t="shared" si="10"/>
        <v>89.40163953971668</v>
      </c>
      <c r="AD20" s="453">
        <v>262084</v>
      </c>
      <c r="AE20" s="466">
        <f t="shared" si="11"/>
        <v>7.910768568576605</v>
      </c>
      <c r="AF20" s="453">
        <v>89040</v>
      </c>
      <c r="AG20" s="580">
        <f t="shared" si="12"/>
        <v>2.6875918917067083</v>
      </c>
    </row>
    <row r="21" spans="1:33" ht="19.5" customHeight="1">
      <c r="A21" s="293"/>
      <c r="B21">
        <v>12</v>
      </c>
      <c r="C21" s="454" t="s">
        <v>354</v>
      </c>
      <c r="D21" s="453">
        <v>2899396</v>
      </c>
      <c r="E21" s="453">
        <v>2790640</v>
      </c>
      <c r="F21" s="453">
        <v>2339898</v>
      </c>
      <c r="G21" s="466">
        <f t="shared" si="13"/>
        <v>83.84807786027578</v>
      </c>
      <c r="H21" s="453">
        <v>1529547</v>
      </c>
      <c r="I21" s="466">
        <f t="shared" si="0"/>
        <v>65.3681057892267</v>
      </c>
      <c r="J21" s="453">
        <v>87986</v>
      </c>
      <c r="K21" s="466">
        <f t="shared" si="1"/>
        <v>3.7602493783917077</v>
      </c>
      <c r="L21" s="453">
        <v>722365</v>
      </c>
      <c r="M21" s="466">
        <f t="shared" si="2"/>
        <v>30.871644832381584</v>
      </c>
      <c r="N21" s="453">
        <v>810351</v>
      </c>
      <c r="O21" s="466">
        <f t="shared" si="3"/>
        <v>34.63189421077329</v>
      </c>
      <c r="P21" s="453">
        <v>146604</v>
      </c>
      <c r="Q21" s="466">
        <f t="shared" si="4"/>
        <v>5.25341857065046</v>
      </c>
      <c r="R21" s="453">
        <v>51169</v>
      </c>
      <c r="S21" s="466">
        <f t="shared" si="5"/>
        <v>1.8335937276037038</v>
      </c>
      <c r="T21" s="453">
        <v>161212</v>
      </c>
      <c r="U21" s="466">
        <f t="shared" si="6"/>
        <v>5.776882722242926</v>
      </c>
      <c r="V21" s="453">
        <v>87923</v>
      </c>
      <c r="W21" s="466">
        <f t="shared" si="7"/>
        <v>3.1506392798784506</v>
      </c>
      <c r="X21" s="453">
        <v>3834</v>
      </c>
      <c r="Y21" s="611">
        <f t="shared" si="8"/>
        <v>0.13738783934867987</v>
      </c>
      <c r="Z21" s="548">
        <v>108756</v>
      </c>
      <c r="AA21" s="611">
        <f t="shared" si="9"/>
        <v>3.7509881368395352</v>
      </c>
      <c r="AB21" s="548">
        <v>2486502</v>
      </c>
      <c r="AC21" s="466">
        <f t="shared" si="10"/>
        <v>89.10149643092625</v>
      </c>
      <c r="AD21" s="453">
        <v>216215</v>
      </c>
      <c r="AE21" s="466">
        <f t="shared" si="11"/>
        <v>7.747864289195309</v>
      </c>
      <c r="AF21" s="453">
        <v>87923</v>
      </c>
      <c r="AG21" s="580">
        <f t="shared" si="12"/>
        <v>3.1506392798784506</v>
      </c>
    </row>
    <row r="22" spans="1:33" ht="19.5" customHeight="1">
      <c r="A22" s="293"/>
      <c r="B22">
        <v>13</v>
      </c>
      <c r="C22" s="454" t="s">
        <v>262</v>
      </c>
      <c r="D22" s="453">
        <v>6012536</v>
      </c>
      <c r="E22" s="453">
        <v>5335165</v>
      </c>
      <c r="F22" s="453">
        <v>4282449</v>
      </c>
      <c r="G22" s="466">
        <f t="shared" si="13"/>
        <v>80.2683515880015</v>
      </c>
      <c r="H22" s="453">
        <v>2836715</v>
      </c>
      <c r="I22" s="466">
        <f t="shared" si="0"/>
        <v>66.24048529241095</v>
      </c>
      <c r="J22" s="453">
        <v>185221</v>
      </c>
      <c r="K22" s="466">
        <f t="shared" si="1"/>
        <v>4.325118641226084</v>
      </c>
      <c r="L22" s="453">
        <v>1260513</v>
      </c>
      <c r="M22" s="466">
        <f t="shared" si="2"/>
        <v>29.43439606636296</v>
      </c>
      <c r="N22" s="453">
        <v>1445734</v>
      </c>
      <c r="O22" s="466">
        <f t="shared" si="3"/>
        <v>33.75951470758905</v>
      </c>
      <c r="P22" s="453">
        <v>428100</v>
      </c>
      <c r="Q22" s="466">
        <f t="shared" si="4"/>
        <v>8.024119216556564</v>
      </c>
      <c r="R22" s="453">
        <v>118277</v>
      </c>
      <c r="S22" s="466">
        <f t="shared" si="5"/>
        <v>2.216932372288392</v>
      </c>
      <c r="T22" s="453">
        <v>370535</v>
      </c>
      <c r="U22" s="466">
        <f t="shared" si="6"/>
        <v>6.945146026411554</v>
      </c>
      <c r="V22" s="453">
        <v>129237</v>
      </c>
      <c r="W22" s="466">
        <f t="shared" si="7"/>
        <v>2.422361820112405</v>
      </c>
      <c r="X22" s="453">
        <v>6567</v>
      </c>
      <c r="Y22" s="611">
        <f t="shared" si="8"/>
        <v>0.12308897662958879</v>
      </c>
      <c r="Z22" s="548">
        <v>677371</v>
      </c>
      <c r="AA22" s="611">
        <f t="shared" si="9"/>
        <v>11.265978282707996</v>
      </c>
      <c r="AB22" s="548">
        <v>4710549</v>
      </c>
      <c r="AC22" s="466">
        <f t="shared" si="10"/>
        <v>88.29247080455805</v>
      </c>
      <c r="AD22" s="453">
        <v>495379</v>
      </c>
      <c r="AE22" s="466">
        <f t="shared" si="11"/>
        <v>9.285167375329536</v>
      </c>
      <c r="AF22" s="453">
        <v>129237</v>
      </c>
      <c r="AG22" s="580">
        <f t="shared" si="12"/>
        <v>2.422361820112405</v>
      </c>
    </row>
    <row r="23" spans="1:33" ht="19.5" customHeight="1">
      <c r="A23" s="293"/>
      <c r="B23">
        <v>14</v>
      </c>
      <c r="C23" s="454" t="s">
        <v>264</v>
      </c>
      <c r="D23" s="453">
        <v>4146942</v>
      </c>
      <c r="E23" s="453">
        <v>4040209</v>
      </c>
      <c r="F23" s="453">
        <v>3449382</v>
      </c>
      <c r="G23" s="466">
        <f t="shared" si="13"/>
        <v>85.37632582868856</v>
      </c>
      <c r="H23" s="453">
        <v>2266933</v>
      </c>
      <c r="I23" s="466">
        <f t="shared" si="0"/>
        <v>65.71997534630842</v>
      </c>
      <c r="J23" s="453">
        <v>134706</v>
      </c>
      <c r="K23" s="466">
        <f t="shared" si="1"/>
        <v>3.905221283116802</v>
      </c>
      <c r="L23" s="453">
        <v>1047743</v>
      </c>
      <c r="M23" s="466">
        <f t="shared" si="2"/>
        <v>30.37480337057479</v>
      </c>
      <c r="N23" s="453">
        <v>1182449</v>
      </c>
      <c r="O23" s="466">
        <f t="shared" si="3"/>
        <v>34.28002465369159</v>
      </c>
      <c r="P23" s="453">
        <v>238947</v>
      </c>
      <c r="Q23" s="466">
        <f t="shared" si="4"/>
        <v>5.9142237443657</v>
      </c>
      <c r="R23" s="453">
        <v>67494</v>
      </c>
      <c r="S23" s="466">
        <f t="shared" si="5"/>
        <v>1.6705571419696357</v>
      </c>
      <c r="T23" s="453">
        <v>203648</v>
      </c>
      <c r="U23" s="466">
        <f t="shared" si="6"/>
        <v>5.040531319048099</v>
      </c>
      <c r="V23" s="453">
        <v>76312</v>
      </c>
      <c r="W23" s="466">
        <f t="shared" si="7"/>
        <v>1.8888131777341222</v>
      </c>
      <c r="X23" s="453">
        <v>4426</v>
      </c>
      <c r="Y23" s="611">
        <f t="shared" si="8"/>
        <v>0.10954878819387809</v>
      </c>
      <c r="Z23" s="548">
        <v>106733</v>
      </c>
      <c r="AA23" s="611">
        <f t="shared" si="9"/>
        <v>2.5737760499182287</v>
      </c>
      <c r="AB23" s="548">
        <v>3688329</v>
      </c>
      <c r="AC23" s="466">
        <f t="shared" si="10"/>
        <v>91.29054957305426</v>
      </c>
      <c r="AD23" s="453">
        <v>275568</v>
      </c>
      <c r="AE23" s="466">
        <f t="shared" si="11"/>
        <v>6.820637249211613</v>
      </c>
      <c r="AF23" s="453">
        <v>76312</v>
      </c>
      <c r="AG23" s="580">
        <f t="shared" si="12"/>
        <v>1.8888131777341222</v>
      </c>
    </row>
    <row r="24" spans="1:33" ht="19.5" customHeight="1">
      <c r="A24" s="293"/>
      <c r="B24">
        <v>15</v>
      </c>
      <c r="C24" s="454" t="s">
        <v>355</v>
      </c>
      <c r="D24" s="453">
        <v>1155795</v>
      </c>
      <c r="E24" s="453">
        <v>1146716</v>
      </c>
      <c r="F24" s="453">
        <v>910082</v>
      </c>
      <c r="G24" s="466">
        <f t="shared" si="13"/>
        <v>79.36420177271442</v>
      </c>
      <c r="H24" s="453">
        <v>634872</v>
      </c>
      <c r="I24" s="466">
        <f t="shared" si="0"/>
        <v>69.75986779213301</v>
      </c>
      <c r="J24" s="453">
        <v>19851</v>
      </c>
      <c r="K24" s="466">
        <f t="shared" si="1"/>
        <v>2.181232020850868</v>
      </c>
      <c r="L24" s="453">
        <v>255359</v>
      </c>
      <c r="M24" s="466">
        <f t="shared" si="2"/>
        <v>28.058900187016118</v>
      </c>
      <c r="N24" s="453">
        <v>275210</v>
      </c>
      <c r="O24" s="466">
        <f t="shared" si="3"/>
        <v>30.24013220786698</v>
      </c>
      <c r="P24" s="453">
        <v>59985</v>
      </c>
      <c r="Q24" s="466">
        <f t="shared" si="4"/>
        <v>5.231024944275654</v>
      </c>
      <c r="R24" s="453">
        <v>25146</v>
      </c>
      <c r="S24" s="466">
        <f t="shared" si="5"/>
        <v>2.1928707718388862</v>
      </c>
      <c r="T24" s="453">
        <v>91176</v>
      </c>
      <c r="U24" s="466">
        <f t="shared" si="6"/>
        <v>7.951053268638441</v>
      </c>
      <c r="V24" s="453">
        <v>56831</v>
      </c>
      <c r="W24" s="466">
        <f t="shared" si="7"/>
        <v>4.95597863812836</v>
      </c>
      <c r="X24" s="453">
        <v>3496</v>
      </c>
      <c r="Y24" s="611">
        <f t="shared" si="8"/>
        <v>0.3048706044042291</v>
      </c>
      <c r="Z24" s="548">
        <v>9079</v>
      </c>
      <c r="AA24" s="611">
        <f t="shared" si="9"/>
        <v>0.7855199235158483</v>
      </c>
      <c r="AB24" s="548">
        <v>970067</v>
      </c>
      <c r="AC24" s="466">
        <f t="shared" si="10"/>
        <v>84.59522671699008</v>
      </c>
      <c r="AD24" s="453">
        <v>119818</v>
      </c>
      <c r="AE24" s="466">
        <f t="shared" si="11"/>
        <v>10.448794644881557</v>
      </c>
      <c r="AF24" s="453">
        <v>56831</v>
      </c>
      <c r="AG24" s="580">
        <f t="shared" si="12"/>
        <v>4.95597863812836</v>
      </c>
    </row>
    <row r="25" spans="1:33" ht="19.5" customHeight="1">
      <c r="A25" s="293"/>
      <c r="B25">
        <v>16</v>
      </c>
      <c r="C25" s="454" t="s">
        <v>356</v>
      </c>
      <c r="D25" s="453">
        <v>546363</v>
      </c>
      <c r="E25" s="453">
        <v>541824</v>
      </c>
      <c r="F25" s="453">
        <v>442193</v>
      </c>
      <c r="G25" s="466">
        <f t="shared" si="13"/>
        <v>81.61192564375148</v>
      </c>
      <c r="H25" s="453">
        <v>312022</v>
      </c>
      <c r="I25" s="466">
        <f t="shared" si="0"/>
        <v>70.56240148532427</v>
      </c>
      <c r="J25" s="453">
        <v>11303</v>
      </c>
      <c r="K25" s="466">
        <f t="shared" si="1"/>
        <v>2.5561236835499432</v>
      </c>
      <c r="L25" s="453">
        <v>118868</v>
      </c>
      <c r="M25" s="466">
        <f t="shared" si="2"/>
        <v>26.88147483112577</v>
      </c>
      <c r="N25" s="453">
        <v>130171</v>
      </c>
      <c r="O25" s="466">
        <f t="shared" si="3"/>
        <v>29.437598514675717</v>
      </c>
      <c r="P25" s="453">
        <v>28194</v>
      </c>
      <c r="Q25" s="466">
        <f t="shared" si="4"/>
        <v>5.203534727143869</v>
      </c>
      <c r="R25" s="453">
        <v>12306</v>
      </c>
      <c r="S25" s="466">
        <f t="shared" si="5"/>
        <v>2.2712172218284903</v>
      </c>
      <c r="T25" s="453">
        <v>36821</v>
      </c>
      <c r="U25" s="466">
        <f t="shared" si="6"/>
        <v>6.795749173163242</v>
      </c>
      <c r="V25" s="453">
        <v>21044</v>
      </c>
      <c r="W25" s="466">
        <f t="shared" si="7"/>
        <v>3.883918025041342</v>
      </c>
      <c r="X25" s="453">
        <v>1266</v>
      </c>
      <c r="Y25" s="611">
        <f t="shared" si="8"/>
        <v>0.2336552090715804</v>
      </c>
      <c r="Z25" s="548">
        <v>4539</v>
      </c>
      <c r="AA25" s="611">
        <f t="shared" si="9"/>
        <v>0.8307663586297023</v>
      </c>
      <c r="AB25" s="548">
        <v>470387</v>
      </c>
      <c r="AC25" s="466">
        <f t="shared" si="10"/>
        <v>86.81546037089535</v>
      </c>
      <c r="AD25" s="453">
        <v>50393</v>
      </c>
      <c r="AE25" s="466">
        <f t="shared" si="11"/>
        <v>9.300621604063313</v>
      </c>
      <c r="AF25" s="453">
        <v>21044</v>
      </c>
      <c r="AG25" s="580">
        <f t="shared" si="12"/>
        <v>3.883918025041342</v>
      </c>
    </row>
    <row r="26" spans="1:33" ht="19.5" customHeight="1">
      <c r="A26" s="293"/>
      <c r="B26">
        <v>17</v>
      </c>
      <c r="C26" s="454" t="s">
        <v>271</v>
      </c>
      <c r="D26" s="453">
        <v>582449</v>
      </c>
      <c r="E26" s="453">
        <v>564142</v>
      </c>
      <c r="F26" s="453">
        <v>452266</v>
      </c>
      <c r="G26" s="466">
        <f t="shared" si="13"/>
        <v>80.16882274321004</v>
      </c>
      <c r="H26" s="453">
        <v>309872</v>
      </c>
      <c r="I26" s="466">
        <f t="shared" si="0"/>
        <v>68.51543118430304</v>
      </c>
      <c r="J26" s="453">
        <v>13112</v>
      </c>
      <c r="K26" s="466">
        <f t="shared" si="1"/>
        <v>2.8991788018555456</v>
      </c>
      <c r="L26" s="453">
        <v>129282</v>
      </c>
      <c r="M26" s="466">
        <f t="shared" si="2"/>
        <v>28.585390013841412</v>
      </c>
      <c r="N26" s="453">
        <v>142394</v>
      </c>
      <c r="O26" s="466">
        <f t="shared" si="3"/>
        <v>31.484568815696957</v>
      </c>
      <c r="P26" s="453">
        <v>31740</v>
      </c>
      <c r="Q26" s="466">
        <f t="shared" si="4"/>
        <v>5.626243038100336</v>
      </c>
      <c r="R26" s="453">
        <v>13728</v>
      </c>
      <c r="S26" s="466">
        <f t="shared" si="5"/>
        <v>2.433429881129219</v>
      </c>
      <c r="T26" s="453">
        <v>41076</v>
      </c>
      <c r="U26" s="466">
        <f t="shared" si="6"/>
        <v>7.281145527189962</v>
      </c>
      <c r="V26" s="453">
        <v>23769</v>
      </c>
      <c r="W26" s="466">
        <f t="shared" si="7"/>
        <v>4.213300906509354</v>
      </c>
      <c r="X26" s="453">
        <v>1563</v>
      </c>
      <c r="Y26" s="611">
        <f t="shared" si="8"/>
        <v>0.27705790386108464</v>
      </c>
      <c r="Z26" s="548">
        <v>18307</v>
      </c>
      <c r="AA26" s="611">
        <f t="shared" si="9"/>
        <v>3.1431078085806656</v>
      </c>
      <c r="AB26" s="548">
        <v>484006</v>
      </c>
      <c r="AC26" s="466">
        <f t="shared" si="10"/>
        <v>85.79506578131037</v>
      </c>
      <c r="AD26" s="453">
        <v>56367</v>
      </c>
      <c r="AE26" s="466">
        <f t="shared" si="11"/>
        <v>9.991633312180266</v>
      </c>
      <c r="AF26" s="453">
        <v>23769</v>
      </c>
      <c r="AG26" s="580">
        <f t="shared" si="12"/>
        <v>4.213300906509354</v>
      </c>
    </row>
    <row r="27" spans="1:33" ht="19.5" customHeight="1">
      <c r="A27" s="293"/>
      <c r="B27">
        <v>18</v>
      </c>
      <c r="C27" s="454" t="s">
        <v>272</v>
      </c>
      <c r="D27" s="453">
        <v>402251</v>
      </c>
      <c r="E27" s="453">
        <v>400931</v>
      </c>
      <c r="F27" s="453">
        <v>315723</v>
      </c>
      <c r="G27" s="466">
        <f t="shared" si="13"/>
        <v>78.74746527457343</v>
      </c>
      <c r="H27" s="453">
        <v>222598</v>
      </c>
      <c r="I27" s="466">
        <f t="shared" si="0"/>
        <v>70.50420780240907</v>
      </c>
      <c r="J27" s="453">
        <v>8725</v>
      </c>
      <c r="K27" s="466">
        <f t="shared" si="1"/>
        <v>2.7634983830763042</v>
      </c>
      <c r="L27" s="453">
        <v>84400</v>
      </c>
      <c r="M27" s="466">
        <f t="shared" si="2"/>
        <v>26.732293814514623</v>
      </c>
      <c r="N27" s="453">
        <v>93125</v>
      </c>
      <c r="O27" s="466">
        <f t="shared" si="3"/>
        <v>29.495792197590927</v>
      </c>
      <c r="P27" s="453">
        <v>23455</v>
      </c>
      <c r="Q27" s="466">
        <f t="shared" si="4"/>
        <v>5.850133813548965</v>
      </c>
      <c r="R27" s="453">
        <v>9789</v>
      </c>
      <c r="S27" s="466">
        <f t="shared" si="5"/>
        <v>2.4415672522204566</v>
      </c>
      <c r="T27" s="453">
        <v>32028</v>
      </c>
      <c r="U27" s="466">
        <f t="shared" si="6"/>
        <v>7.988406982747655</v>
      </c>
      <c r="V27" s="453">
        <v>18531</v>
      </c>
      <c r="W27" s="466">
        <f t="shared" si="7"/>
        <v>4.621992312891744</v>
      </c>
      <c r="X27" s="453">
        <v>1405</v>
      </c>
      <c r="Y27" s="611">
        <f t="shared" si="8"/>
        <v>0.3504343640177487</v>
      </c>
      <c r="Z27" s="548">
        <v>1320</v>
      </c>
      <c r="AA27" s="611">
        <f t="shared" si="9"/>
        <v>0.32815331720741525</v>
      </c>
      <c r="AB27" s="548">
        <v>339178</v>
      </c>
      <c r="AC27" s="466">
        <f t="shared" si="10"/>
        <v>84.5975990881224</v>
      </c>
      <c r="AD27" s="453">
        <v>43222</v>
      </c>
      <c r="AE27" s="466">
        <f t="shared" si="11"/>
        <v>10.780408598985861</v>
      </c>
      <c r="AF27" s="453">
        <v>18531</v>
      </c>
      <c r="AG27" s="580">
        <f t="shared" si="12"/>
        <v>4.621992312891744</v>
      </c>
    </row>
    <row r="28" spans="1:33" ht="19.5" customHeight="1">
      <c r="A28" s="293"/>
      <c r="B28">
        <v>19</v>
      </c>
      <c r="C28" s="454" t="s">
        <v>357</v>
      </c>
      <c r="D28" s="453">
        <v>414569</v>
      </c>
      <c r="E28" s="453">
        <v>412059</v>
      </c>
      <c r="F28" s="453">
        <v>308565</v>
      </c>
      <c r="G28" s="466">
        <f t="shared" si="13"/>
        <v>74.8836938399598</v>
      </c>
      <c r="H28" s="453">
        <v>199844</v>
      </c>
      <c r="I28" s="466">
        <f t="shared" si="0"/>
        <v>64.76560854277056</v>
      </c>
      <c r="J28" s="453">
        <v>9228</v>
      </c>
      <c r="K28" s="466">
        <f t="shared" si="1"/>
        <v>2.9906178600943076</v>
      </c>
      <c r="L28" s="453">
        <v>99493</v>
      </c>
      <c r="M28" s="466">
        <f t="shared" si="2"/>
        <v>32.24377359713513</v>
      </c>
      <c r="N28" s="453">
        <v>108721</v>
      </c>
      <c r="O28" s="466">
        <f t="shared" si="3"/>
        <v>35.23439145722943</v>
      </c>
      <c r="P28" s="453">
        <v>21738</v>
      </c>
      <c r="Q28" s="466">
        <f t="shared" si="4"/>
        <v>5.27545812614213</v>
      </c>
      <c r="R28" s="453">
        <v>11978</v>
      </c>
      <c r="S28" s="466">
        <f t="shared" si="5"/>
        <v>2.906865279001308</v>
      </c>
      <c r="T28" s="453">
        <v>41947</v>
      </c>
      <c r="U28" s="466">
        <f t="shared" si="6"/>
        <v>10.179852885145088</v>
      </c>
      <c r="V28" s="453">
        <v>26810</v>
      </c>
      <c r="W28" s="466">
        <f t="shared" si="7"/>
        <v>6.506349818836623</v>
      </c>
      <c r="X28" s="453">
        <v>1021</v>
      </c>
      <c r="Y28" s="611">
        <f t="shared" si="8"/>
        <v>0.24778005091503885</v>
      </c>
      <c r="Z28" s="548">
        <v>2510</v>
      </c>
      <c r="AA28" s="611">
        <f t="shared" si="9"/>
        <v>0.6054480677522922</v>
      </c>
      <c r="AB28" s="548">
        <v>330303</v>
      </c>
      <c r="AC28" s="466">
        <f t="shared" si="10"/>
        <v>80.15915196610194</v>
      </c>
      <c r="AD28" s="453">
        <v>54946</v>
      </c>
      <c r="AE28" s="466">
        <f t="shared" si="11"/>
        <v>13.334498215061435</v>
      </c>
      <c r="AF28" s="453">
        <v>26810</v>
      </c>
      <c r="AG28" s="580">
        <f t="shared" si="12"/>
        <v>6.506349818836623</v>
      </c>
    </row>
    <row r="29" spans="1:33" ht="19.5" customHeight="1">
      <c r="A29" s="293"/>
      <c r="B29">
        <v>20</v>
      </c>
      <c r="C29" s="454" t="s">
        <v>358</v>
      </c>
      <c r="D29" s="453">
        <v>1091038</v>
      </c>
      <c r="E29" s="453">
        <v>1068505</v>
      </c>
      <c r="F29" s="453">
        <v>808284</v>
      </c>
      <c r="G29" s="466">
        <f t="shared" si="13"/>
        <v>75.64625341013847</v>
      </c>
      <c r="H29" s="453">
        <v>531968</v>
      </c>
      <c r="I29" s="466">
        <f t="shared" si="0"/>
        <v>65.81449094625157</v>
      </c>
      <c r="J29" s="453">
        <v>22634</v>
      </c>
      <c r="K29" s="466">
        <f t="shared" si="1"/>
        <v>2.8002533762885324</v>
      </c>
      <c r="L29" s="453">
        <v>253682</v>
      </c>
      <c r="M29" s="466">
        <f t="shared" si="2"/>
        <v>31.3852556774599</v>
      </c>
      <c r="N29" s="453">
        <v>276316</v>
      </c>
      <c r="O29" s="466">
        <f t="shared" si="3"/>
        <v>34.18550905374843</v>
      </c>
      <c r="P29" s="453">
        <v>60192</v>
      </c>
      <c r="Q29" s="466">
        <f t="shared" si="4"/>
        <v>5.633291374396938</v>
      </c>
      <c r="R29" s="453">
        <v>25374</v>
      </c>
      <c r="S29" s="466">
        <f t="shared" si="5"/>
        <v>2.374719818812266</v>
      </c>
      <c r="T29" s="453">
        <v>105850</v>
      </c>
      <c r="U29" s="466">
        <f t="shared" si="6"/>
        <v>9.906364499932147</v>
      </c>
      <c r="V29" s="453">
        <v>65882</v>
      </c>
      <c r="W29" s="466">
        <f t="shared" si="7"/>
        <v>6.165811109915255</v>
      </c>
      <c r="X29" s="453">
        <v>2923</v>
      </c>
      <c r="Y29" s="611">
        <f t="shared" si="8"/>
        <v>0.2735597868049284</v>
      </c>
      <c r="Z29" s="548">
        <v>22533</v>
      </c>
      <c r="AA29" s="611">
        <f t="shared" si="9"/>
        <v>2.0652809526340974</v>
      </c>
      <c r="AB29" s="548">
        <v>868476</v>
      </c>
      <c r="AC29" s="466">
        <f t="shared" si="10"/>
        <v>81.2795447845354</v>
      </c>
      <c r="AD29" s="453">
        <v>134147</v>
      </c>
      <c r="AE29" s="466">
        <f t="shared" si="11"/>
        <v>12.554644105549343</v>
      </c>
      <c r="AF29" s="453">
        <v>65882</v>
      </c>
      <c r="AG29" s="580">
        <f t="shared" si="12"/>
        <v>6.165811109915255</v>
      </c>
    </row>
    <row r="30" spans="1:33" ht="19.5" customHeight="1">
      <c r="A30" s="293"/>
      <c r="B30">
        <v>21</v>
      </c>
      <c r="C30" s="454" t="s">
        <v>359</v>
      </c>
      <c r="D30" s="453">
        <v>1022616</v>
      </c>
      <c r="E30" s="453">
        <v>1001411</v>
      </c>
      <c r="F30" s="453">
        <v>799086</v>
      </c>
      <c r="G30" s="466">
        <f t="shared" si="13"/>
        <v>79.79600783294771</v>
      </c>
      <c r="H30" s="453">
        <v>519094</v>
      </c>
      <c r="I30" s="466">
        <f t="shared" si="0"/>
        <v>64.9609679058324</v>
      </c>
      <c r="J30" s="453">
        <v>24453</v>
      </c>
      <c r="K30" s="466">
        <f t="shared" si="1"/>
        <v>3.060121188457813</v>
      </c>
      <c r="L30" s="453">
        <v>255539</v>
      </c>
      <c r="M30" s="466">
        <f t="shared" si="2"/>
        <v>31.978910905709775</v>
      </c>
      <c r="N30" s="453">
        <v>279992</v>
      </c>
      <c r="O30" s="466">
        <f t="shared" si="3"/>
        <v>35.03903209416759</v>
      </c>
      <c r="P30" s="453">
        <v>56229</v>
      </c>
      <c r="Q30" s="466">
        <f t="shared" si="4"/>
        <v>5.6149772670761555</v>
      </c>
      <c r="R30" s="453">
        <v>25566</v>
      </c>
      <c r="S30" s="466">
        <f t="shared" si="5"/>
        <v>2.552997720216774</v>
      </c>
      <c r="T30" s="453">
        <v>70839</v>
      </c>
      <c r="U30" s="466">
        <f t="shared" si="6"/>
        <v>7.073918700713294</v>
      </c>
      <c r="V30" s="453">
        <v>45007</v>
      </c>
      <c r="W30" s="466">
        <f t="shared" si="7"/>
        <v>4.49435846021264</v>
      </c>
      <c r="X30" s="453">
        <v>4684</v>
      </c>
      <c r="Y30" s="611">
        <f t="shared" si="8"/>
        <v>0.46774001883342603</v>
      </c>
      <c r="Z30" s="548">
        <v>21205</v>
      </c>
      <c r="AA30" s="611">
        <f t="shared" si="9"/>
        <v>2.0736033858261558</v>
      </c>
      <c r="AB30" s="548">
        <v>855315</v>
      </c>
      <c r="AC30" s="466">
        <f t="shared" si="10"/>
        <v>85.41098510002386</v>
      </c>
      <c r="AD30" s="453">
        <v>101089</v>
      </c>
      <c r="AE30" s="466">
        <f t="shared" si="11"/>
        <v>10.094656439763494</v>
      </c>
      <c r="AF30" s="453">
        <v>45007</v>
      </c>
      <c r="AG30" s="580">
        <f t="shared" si="12"/>
        <v>4.49435846021264</v>
      </c>
    </row>
    <row r="31" spans="1:33" ht="19.5" customHeight="1">
      <c r="A31" s="293"/>
      <c r="B31">
        <v>22</v>
      </c>
      <c r="C31" s="454" t="s">
        <v>360</v>
      </c>
      <c r="D31" s="453">
        <v>1897194</v>
      </c>
      <c r="E31" s="453">
        <v>1865890</v>
      </c>
      <c r="F31" s="453">
        <v>1498184</v>
      </c>
      <c r="G31" s="466">
        <f t="shared" si="13"/>
        <v>80.29326487627888</v>
      </c>
      <c r="H31" s="453">
        <v>987678</v>
      </c>
      <c r="I31" s="466">
        <f t="shared" si="0"/>
        <v>65.92501321600017</v>
      </c>
      <c r="J31" s="453">
        <v>54949</v>
      </c>
      <c r="K31" s="466">
        <f t="shared" si="1"/>
        <v>3.6677070373198486</v>
      </c>
      <c r="L31" s="453">
        <v>455557</v>
      </c>
      <c r="M31" s="466">
        <f t="shared" si="2"/>
        <v>30.407279746679983</v>
      </c>
      <c r="N31" s="453">
        <v>510506</v>
      </c>
      <c r="O31" s="466">
        <f t="shared" si="3"/>
        <v>34.074986783999826</v>
      </c>
      <c r="P31" s="453">
        <v>98342</v>
      </c>
      <c r="Q31" s="466">
        <f t="shared" si="4"/>
        <v>5.270514339001763</v>
      </c>
      <c r="R31" s="453">
        <v>46173</v>
      </c>
      <c r="S31" s="466">
        <f t="shared" si="5"/>
        <v>2.474583174785223</v>
      </c>
      <c r="T31" s="453">
        <v>131899</v>
      </c>
      <c r="U31" s="466">
        <f t="shared" si="6"/>
        <v>7.068959049032901</v>
      </c>
      <c r="V31" s="453">
        <v>85439</v>
      </c>
      <c r="W31" s="466">
        <f t="shared" si="7"/>
        <v>4.578994474486707</v>
      </c>
      <c r="X31" s="453">
        <v>5853</v>
      </c>
      <c r="Y31" s="611">
        <f t="shared" si="8"/>
        <v>0.313684086414526</v>
      </c>
      <c r="Z31" s="548">
        <v>31304</v>
      </c>
      <c r="AA31" s="611">
        <f t="shared" si="9"/>
        <v>1.6500157601173102</v>
      </c>
      <c r="AB31" s="548">
        <v>1596526</v>
      </c>
      <c r="AC31" s="466">
        <f t="shared" si="10"/>
        <v>85.56377921528065</v>
      </c>
      <c r="AD31" s="453">
        <v>183925</v>
      </c>
      <c r="AE31" s="466">
        <f t="shared" si="11"/>
        <v>9.857226310232651</v>
      </c>
      <c r="AF31" s="453">
        <v>85439</v>
      </c>
      <c r="AG31" s="580">
        <f t="shared" si="12"/>
        <v>4.578994474486707</v>
      </c>
    </row>
    <row r="32" spans="1:33" ht="19.5" customHeight="1">
      <c r="A32" s="293"/>
      <c r="B32">
        <v>23</v>
      </c>
      <c r="C32" s="454" t="s">
        <v>261</v>
      </c>
      <c r="D32" s="453">
        <v>3676174</v>
      </c>
      <c r="E32" s="453">
        <v>3514036</v>
      </c>
      <c r="F32" s="453">
        <v>2903619</v>
      </c>
      <c r="G32" s="466">
        <f t="shared" si="13"/>
        <v>82.62917625203612</v>
      </c>
      <c r="H32" s="453">
        <v>1906443</v>
      </c>
      <c r="I32" s="466">
        <f t="shared" si="0"/>
        <v>65.6574777889248</v>
      </c>
      <c r="J32" s="453">
        <v>104863</v>
      </c>
      <c r="K32" s="466">
        <f t="shared" si="1"/>
        <v>3.6114586658924606</v>
      </c>
      <c r="L32" s="453">
        <v>892313</v>
      </c>
      <c r="M32" s="466">
        <f t="shared" si="2"/>
        <v>30.731063545182753</v>
      </c>
      <c r="N32" s="453">
        <v>997176</v>
      </c>
      <c r="O32" s="466">
        <f t="shared" si="3"/>
        <v>34.34252221107521</v>
      </c>
      <c r="P32" s="453">
        <v>195791</v>
      </c>
      <c r="Q32" s="466">
        <f t="shared" si="4"/>
        <v>5.5716845245751605</v>
      </c>
      <c r="R32" s="453">
        <v>76320</v>
      </c>
      <c r="S32" s="466">
        <f t="shared" si="5"/>
        <v>2.1718616428516953</v>
      </c>
      <c r="T32" s="453">
        <v>200402</v>
      </c>
      <c r="U32" s="466">
        <f t="shared" si="6"/>
        <v>5.702901165497451</v>
      </c>
      <c r="V32" s="453">
        <v>124399</v>
      </c>
      <c r="W32" s="466">
        <f t="shared" si="7"/>
        <v>3.540060488850996</v>
      </c>
      <c r="X32" s="453">
        <v>13505</v>
      </c>
      <c r="Y32" s="611">
        <f t="shared" si="8"/>
        <v>0.3843159261885763</v>
      </c>
      <c r="Z32" s="548">
        <v>162138</v>
      </c>
      <c r="AA32" s="611">
        <f t="shared" si="9"/>
        <v>4.410509404614689</v>
      </c>
      <c r="AB32" s="548">
        <v>3099410</v>
      </c>
      <c r="AC32" s="466">
        <f t="shared" si="10"/>
        <v>88.20086077661128</v>
      </c>
      <c r="AD32" s="453">
        <v>290227</v>
      </c>
      <c r="AE32" s="466">
        <f t="shared" si="11"/>
        <v>8.259078734537722</v>
      </c>
      <c r="AF32" s="453">
        <v>124399</v>
      </c>
      <c r="AG32" s="580">
        <f t="shared" si="12"/>
        <v>3.540060488850996</v>
      </c>
    </row>
    <row r="33" spans="1:33" ht="19.5" customHeight="1">
      <c r="A33" s="293"/>
      <c r="B33">
        <v>24</v>
      </c>
      <c r="C33" s="454" t="s">
        <v>361</v>
      </c>
      <c r="D33" s="453">
        <v>895097</v>
      </c>
      <c r="E33" s="453">
        <v>867539</v>
      </c>
      <c r="F33" s="453">
        <v>708582</v>
      </c>
      <c r="G33" s="466">
        <f t="shared" si="13"/>
        <v>81.67725024465759</v>
      </c>
      <c r="H33" s="453">
        <v>463359</v>
      </c>
      <c r="I33" s="466">
        <f t="shared" si="0"/>
        <v>65.39243164517303</v>
      </c>
      <c r="J33" s="453">
        <v>26050</v>
      </c>
      <c r="K33" s="466">
        <f t="shared" si="1"/>
        <v>3.6763564414563166</v>
      </c>
      <c r="L33" s="453">
        <v>219173</v>
      </c>
      <c r="M33" s="466">
        <f t="shared" si="2"/>
        <v>30.93121191337065</v>
      </c>
      <c r="N33" s="453">
        <v>245223</v>
      </c>
      <c r="O33" s="466">
        <f t="shared" si="3"/>
        <v>34.60756835482696</v>
      </c>
      <c r="P33" s="453">
        <v>40686</v>
      </c>
      <c r="Q33" s="466">
        <f t="shared" si="4"/>
        <v>4.689817979364617</v>
      </c>
      <c r="R33" s="453">
        <v>20539</v>
      </c>
      <c r="S33" s="466">
        <f t="shared" si="5"/>
        <v>2.3675016339323074</v>
      </c>
      <c r="T33" s="453">
        <v>60331</v>
      </c>
      <c r="U33" s="466">
        <f t="shared" si="6"/>
        <v>6.954269491054581</v>
      </c>
      <c r="V33" s="453">
        <v>34774</v>
      </c>
      <c r="W33" s="466">
        <f t="shared" si="7"/>
        <v>4.0083500568850505</v>
      </c>
      <c r="X33" s="453">
        <v>2627</v>
      </c>
      <c r="Y33" s="611">
        <f t="shared" si="8"/>
        <v>0.30281059410585576</v>
      </c>
      <c r="Z33" s="548">
        <v>27558</v>
      </c>
      <c r="AA33" s="611">
        <f t="shared" si="9"/>
        <v>3.078772468235286</v>
      </c>
      <c r="AB33" s="548">
        <v>749268</v>
      </c>
      <c r="AC33" s="466">
        <f t="shared" si="10"/>
        <v>86.3670682240222</v>
      </c>
      <c r="AD33" s="453">
        <v>83497</v>
      </c>
      <c r="AE33" s="466">
        <f t="shared" si="11"/>
        <v>9.624581719092744</v>
      </c>
      <c r="AF33" s="453">
        <v>34774</v>
      </c>
      <c r="AG33" s="580">
        <f t="shared" si="12"/>
        <v>4.0083500568850505</v>
      </c>
    </row>
    <row r="34" spans="1:33" ht="19.5" customHeight="1">
      <c r="A34" s="293"/>
      <c r="B34">
        <v>25</v>
      </c>
      <c r="C34" s="454" t="s">
        <v>362</v>
      </c>
      <c r="D34" s="453">
        <v>673612</v>
      </c>
      <c r="E34" s="453">
        <v>655930</v>
      </c>
      <c r="F34" s="453">
        <v>547130</v>
      </c>
      <c r="G34" s="466">
        <f t="shared" si="13"/>
        <v>83.41286417757992</v>
      </c>
      <c r="H34" s="453">
        <v>352894</v>
      </c>
      <c r="I34" s="466">
        <f t="shared" si="0"/>
        <v>64.49911355619322</v>
      </c>
      <c r="J34" s="453">
        <v>23375</v>
      </c>
      <c r="K34" s="466">
        <f t="shared" si="1"/>
        <v>4.2722936048105575</v>
      </c>
      <c r="L34" s="453">
        <v>170861</v>
      </c>
      <c r="M34" s="466">
        <f t="shared" si="2"/>
        <v>31.228592838996217</v>
      </c>
      <c r="N34" s="453">
        <v>194236</v>
      </c>
      <c r="O34" s="466">
        <f t="shared" si="3"/>
        <v>35.50088644380677</v>
      </c>
      <c r="P34" s="453">
        <v>29087</v>
      </c>
      <c r="Q34" s="466">
        <f t="shared" si="4"/>
        <v>4.434467092525117</v>
      </c>
      <c r="R34" s="453">
        <v>13698</v>
      </c>
      <c r="S34" s="466">
        <f t="shared" si="5"/>
        <v>2.088332596466086</v>
      </c>
      <c r="T34" s="453">
        <v>41979</v>
      </c>
      <c r="U34" s="466">
        <f t="shared" si="6"/>
        <v>6.399920723247908</v>
      </c>
      <c r="V34" s="453">
        <v>22054</v>
      </c>
      <c r="W34" s="466">
        <f t="shared" si="7"/>
        <v>3.362249020474746</v>
      </c>
      <c r="X34" s="453">
        <v>1982</v>
      </c>
      <c r="Y34" s="611">
        <f t="shared" si="8"/>
        <v>0.3021663897062187</v>
      </c>
      <c r="Z34" s="548">
        <v>17682</v>
      </c>
      <c r="AA34" s="611">
        <f t="shared" si="9"/>
        <v>2.62495323717511</v>
      </c>
      <c r="AB34" s="548">
        <v>576217</v>
      </c>
      <c r="AC34" s="466">
        <f t="shared" si="10"/>
        <v>87.84733127010504</v>
      </c>
      <c r="AD34" s="453">
        <v>57659</v>
      </c>
      <c r="AE34" s="466">
        <f t="shared" si="11"/>
        <v>8.790419709420211</v>
      </c>
      <c r="AF34" s="453">
        <v>22054</v>
      </c>
      <c r="AG34" s="580">
        <f t="shared" si="12"/>
        <v>3.362249020474746</v>
      </c>
    </row>
    <row r="35" spans="1:33" ht="19.5" customHeight="1">
      <c r="A35" s="293"/>
      <c r="B35">
        <v>26</v>
      </c>
      <c r="C35" s="454" t="s">
        <v>363</v>
      </c>
      <c r="D35" s="453">
        <v>1219370</v>
      </c>
      <c r="E35" s="453">
        <v>1146066</v>
      </c>
      <c r="F35" s="453">
        <v>902860</v>
      </c>
      <c r="G35" s="466">
        <f t="shared" si="13"/>
        <v>78.7790580996208</v>
      </c>
      <c r="H35" s="453">
        <v>561407</v>
      </c>
      <c r="I35" s="466">
        <f t="shared" si="0"/>
        <v>62.18095828810668</v>
      </c>
      <c r="J35" s="453">
        <v>28373</v>
      </c>
      <c r="K35" s="466">
        <f t="shared" si="1"/>
        <v>3.142569169084908</v>
      </c>
      <c r="L35" s="453">
        <v>313080</v>
      </c>
      <c r="M35" s="466">
        <f t="shared" si="2"/>
        <v>34.676472542808405</v>
      </c>
      <c r="N35" s="453">
        <v>341453</v>
      </c>
      <c r="O35" s="466">
        <f t="shared" si="3"/>
        <v>37.81904171189331</v>
      </c>
      <c r="P35" s="453">
        <v>64329</v>
      </c>
      <c r="Q35" s="466">
        <f t="shared" si="4"/>
        <v>5.613027521975175</v>
      </c>
      <c r="R35" s="453">
        <v>32455</v>
      </c>
      <c r="S35" s="466">
        <f t="shared" si="5"/>
        <v>2.8318613413189118</v>
      </c>
      <c r="T35" s="453">
        <v>93537</v>
      </c>
      <c r="U35" s="466">
        <f t="shared" si="6"/>
        <v>8.161571846647576</v>
      </c>
      <c r="V35" s="453">
        <v>48285</v>
      </c>
      <c r="W35" s="466">
        <f t="shared" si="7"/>
        <v>4.2131081456041795</v>
      </c>
      <c r="X35" s="453">
        <v>4600</v>
      </c>
      <c r="Y35" s="611">
        <f t="shared" si="8"/>
        <v>0.40137304483336916</v>
      </c>
      <c r="Z35" s="548">
        <v>73304</v>
      </c>
      <c r="AA35" s="611">
        <f t="shared" si="9"/>
        <v>6.011628955936263</v>
      </c>
      <c r="AB35" s="548">
        <v>967189</v>
      </c>
      <c r="AC35" s="466">
        <f t="shared" si="10"/>
        <v>84.39208562159597</v>
      </c>
      <c r="AD35" s="453">
        <v>130592</v>
      </c>
      <c r="AE35" s="466">
        <f t="shared" si="11"/>
        <v>11.394806232799857</v>
      </c>
      <c r="AF35" s="453">
        <v>48285</v>
      </c>
      <c r="AG35" s="580">
        <f t="shared" si="12"/>
        <v>4.2131081456041795</v>
      </c>
    </row>
    <row r="36" spans="1:33" ht="19.5" customHeight="1">
      <c r="A36" s="293"/>
      <c r="B36">
        <v>27</v>
      </c>
      <c r="C36" s="454" t="s">
        <v>364</v>
      </c>
      <c r="D36" s="453">
        <v>3815052</v>
      </c>
      <c r="E36" s="453">
        <v>3622204</v>
      </c>
      <c r="F36" s="453">
        <v>2957572</v>
      </c>
      <c r="G36" s="466">
        <f t="shared" si="13"/>
        <v>81.65117149669096</v>
      </c>
      <c r="H36" s="453">
        <v>1873966</v>
      </c>
      <c r="I36" s="466">
        <f t="shared" si="0"/>
        <v>63.36163582830782</v>
      </c>
      <c r="J36" s="453">
        <v>115804</v>
      </c>
      <c r="K36" s="466">
        <f t="shared" si="1"/>
        <v>3.915509072982839</v>
      </c>
      <c r="L36" s="453">
        <v>967802</v>
      </c>
      <c r="M36" s="466">
        <f t="shared" si="2"/>
        <v>32.722855098709346</v>
      </c>
      <c r="N36" s="453">
        <v>1083606</v>
      </c>
      <c r="O36" s="466">
        <f t="shared" si="3"/>
        <v>36.63836417169218</v>
      </c>
      <c r="P36" s="453">
        <v>214862</v>
      </c>
      <c r="Q36" s="466">
        <f t="shared" si="4"/>
        <v>5.931802847106347</v>
      </c>
      <c r="R36" s="453">
        <v>98191</v>
      </c>
      <c r="S36" s="466">
        <f t="shared" si="5"/>
        <v>2.710808115721809</v>
      </c>
      <c r="T36" s="453">
        <v>238510</v>
      </c>
      <c r="U36" s="466">
        <f t="shared" si="6"/>
        <v>6.584665027149217</v>
      </c>
      <c r="V36" s="453">
        <v>104993</v>
      </c>
      <c r="W36" s="466">
        <f t="shared" si="7"/>
        <v>2.898594336486846</v>
      </c>
      <c r="X36" s="453">
        <v>8076</v>
      </c>
      <c r="Y36" s="611">
        <f t="shared" si="8"/>
        <v>0.222958176844816</v>
      </c>
      <c r="Z36" s="548">
        <v>192848</v>
      </c>
      <c r="AA36" s="611">
        <f t="shared" si="9"/>
        <v>5.054924546244717</v>
      </c>
      <c r="AB36" s="548">
        <v>3172434</v>
      </c>
      <c r="AC36" s="466">
        <f t="shared" si="10"/>
        <v>87.58297434379732</v>
      </c>
      <c r="AD36" s="453">
        <v>344777</v>
      </c>
      <c r="AE36" s="466">
        <f t="shared" si="11"/>
        <v>9.518431319715843</v>
      </c>
      <c r="AF36" s="453">
        <v>104993</v>
      </c>
      <c r="AG36" s="580">
        <f t="shared" si="12"/>
        <v>2.898594336486846</v>
      </c>
    </row>
    <row r="37" spans="1:33" ht="19.5" customHeight="1" thickBot="1">
      <c r="A37" s="293"/>
      <c r="B37">
        <v>28</v>
      </c>
      <c r="C37" s="454" t="s">
        <v>275</v>
      </c>
      <c r="D37" s="453">
        <v>2489617</v>
      </c>
      <c r="E37" s="453">
        <v>2410506</v>
      </c>
      <c r="F37" s="453">
        <v>1987601</v>
      </c>
      <c r="G37" s="466">
        <f t="shared" si="13"/>
        <v>82.45575825158701</v>
      </c>
      <c r="H37" s="453">
        <v>1278726</v>
      </c>
      <c r="I37" s="466">
        <f t="shared" si="0"/>
        <v>64.33514573599027</v>
      </c>
      <c r="J37" s="453">
        <v>71673</v>
      </c>
      <c r="K37" s="466">
        <f t="shared" si="1"/>
        <v>3.6060054306674227</v>
      </c>
      <c r="L37" s="453">
        <v>637202</v>
      </c>
      <c r="M37" s="466">
        <f t="shared" si="2"/>
        <v>32.05884883334231</v>
      </c>
      <c r="N37" s="453">
        <v>708875</v>
      </c>
      <c r="O37" s="466">
        <f t="shared" si="3"/>
        <v>35.664854264009726</v>
      </c>
      <c r="P37" s="453">
        <v>124297</v>
      </c>
      <c r="Q37" s="466">
        <f t="shared" si="4"/>
        <v>5.15646922264454</v>
      </c>
      <c r="R37" s="453">
        <v>61058</v>
      </c>
      <c r="S37" s="466">
        <f t="shared" si="5"/>
        <v>2.5329951470770036</v>
      </c>
      <c r="T37" s="453">
        <v>157012</v>
      </c>
      <c r="U37" s="466">
        <f t="shared" si="6"/>
        <v>6.513653150002531</v>
      </c>
      <c r="V37" s="453">
        <v>76003</v>
      </c>
      <c r="W37" s="466">
        <f t="shared" si="7"/>
        <v>3.1529894553259776</v>
      </c>
      <c r="X37" s="453">
        <v>4535</v>
      </c>
      <c r="Y37" s="611">
        <f t="shared" si="8"/>
        <v>0.18813477336293707</v>
      </c>
      <c r="Z37" s="548">
        <v>79111</v>
      </c>
      <c r="AA37" s="611">
        <f t="shared" si="9"/>
        <v>3.17763736349808</v>
      </c>
      <c r="AB37" s="548">
        <v>2111898</v>
      </c>
      <c r="AC37" s="466">
        <f t="shared" si="10"/>
        <v>87.61222747423155</v>
      </c>
      <c r="AD37" s="453">
        <v>222605</v>
      </c>
      <c r="AE37" s="466">
        <f t="shared" si="11"/>
        <v>9.234783070442472</v>
      </c>
      <c r="AF37" s="453">
        <v>76003</v>
      </c>
      <c r="AG37" s="580">
        <f t="shared" si="12"/>
        <v>3.1529894553259776</v>
      </c>
    </row>
    <row r="38" spans="1:33" ht="19.5" customHeight="1" thickBot="1">
      <c r="A38" s="293"/>
      <c r="B38" s="455">
        <v>29</v>
      </c>
      <c r="C38" s="456" t="s">
        <v>277</v>
      </c>
      <c r="D38" s="457">
        <v>596525</v>
      </c>
      <c r="E38" s="457">
        <v>585278</v>
      </c>
      <c r="F38" s="457">
        <v>470777</v>
      </c>
      <c r="G38" s="467">
        <f t="shared" si="13"/>
        <v>80.43647634115754</v>
      </c>
      <c r="H38" s="457">
        <v>308056</v>
      </c>
      <c r="I38" s="467">
        <f t="shared" si="0"/>
        <v>65.43565212404174</v>
      </c>
      <c r="J38" s="457">
        <v>13929</v>
      </c>
      <c r="K38" s="467">
        <f t="shared" si="1"/>
        <v>2.958725681161144</v>
      </c>
      <c r="L38" s="457">
        <v>148792</v>
      </c>
      <c r="M38" s="467">
        <f t="shared" si="2"/>
        <v>31.60562219479711</v>
      </c>
      <c r="N38" s="457">
        <v>162721</v>
      </c>
      <c r="O38" s="467">
        <f t="shared" si="3"/>
        <v>34.564347875958255</v>
      </c>
      <c r="P38" s="457">
        <v>31820</v>
      </c>
      <c r="Q38" s="467">
        <f t="shared" si="4"/>
        <v>5.4367326296221625</v>
      </c>
      <c r="R38" s="457">
        <v>16200</v>
      </c>
      <c r="S38" s="467">
        <f t="shared" si="5"/>
        <v>2.767915417972314</v>
      </c>
      <c r="T38" s="457">
        <v>41154</v>
      </c>
      <c r="U38" s="467">
        <f t="shared" si="6"/>
        <v>7.031530315508186</v>
      </c>
      <c r="V38" s="457">
        <v>23169</v>
      </c>
      <c r="W38" s="467">
        <f t="shared" si="7"/>
        <v>3.958631624629663</v>
      </c>
      <c r="X38" s="457">
        <v>2158</v>
      </c>
      <c r="Y38" s="612">
        <f t="shared" si="8"/>
        <v>0.3687136711101391</v>
      </c>
      <c r="Z38" s="549">
        <v>11247</v>
      </c>
      <c r="AA38" s="612">
        <f t="shared" si="9"/>
        <v>1.8854197225598255</v>
      </c>
      <c r="AB38" s="549">
        <v>502597</v>
      </c>
      <c r="AC38" s="467">
        <f t="shared" si="10"/>
        <v>85.8732089707797</v>
      </c>
      <c r="AD38" s="457">
        <v>59512</v>
      </c>
      <c r="AE38" s="467">
        <f t="shared" si="11"/>
        <v>10.16815940459064</v>
      </c>
      <c r="AF38" s="457">
        <v>23169</v>
      </c>
      <c r="AG38" s="599">
        <f t="shared" si="12"/>
        <v>3.958631624629663</v>
      </c>
    </row>
    <row r="39" spans="1:33" ht="19.5" customHeight="1">
      <c r="A39" s="293"/>
      <c r="B39">
        <v>30</v>
      </c>
      <c r="C39" s="454" t="s">
        <v>276</v>
      </c>
      <c r="D39" s="453">
        <v>450969</v>
      </c>
      <c r="E39" s="453">
        <v>444227</v>
      </c>
      <c r="F39" s="453">
        <v>325874</v>
      </c>
      <c r="G39" s="466">
        <f t="shared" si="13"/>
        <v>73.35754017653137</v>
      </c>
      <c r="H39" s="453">
        <v>211271</v>
      </c>
      <c r="I39" s="466">
        <f t="shared" si="0"/>
        <v>64.83211302527971</v>
      </c>
      <c r="J39" s="453">
        <v>5931</v>
      </c>
      <c r="K39" s="466">
        <f t="shared" si="1"/>
        <v>1.8200286000110473</v>
      </c>
      <c r="L39" s="453">
        <v>108672</v>
      </c>
      <c r="M39" s="466">
        <f t="shared" si="2"/>
        <v>33.34785837470925</v>
      </c>
      <c r="N39" s="453">
        <v>114603</v>
      </c>
      <c r="O39" s="466">
        <f t="shared" si="3"/>
        <v>35.16788697472029</v>
      </c>
      <c r="P39" s="453">
        <v>18888</v>
      </c>
      <c r="Q39" s="466">
        <f t="shared" si="4"/>
        <v>4.251880232403703</v>
      </c>
      <c r="R39" s="453">
        <v>16535</v>
      </c>
      <c r="S39" s="466">
        <f t="shared" si="5"/>
        <v>3.7221960844343096</v>
      </c>
      <c r="T39" s="453">
        <v>47241</v>
      </c>
      <c r="U39" s="466">
        <f t="shared" si="6"/>
        <v>10.634427893847064</v>
      </c>
      <c r="V39" s="453">
        <v>34652</v>
      </c>
      <c r="W39" s="466">
        <f t="shared" si="7"/>
        <v>7.800516402649997</v>
      </c>
      <c r="X39" s="453">
        <v>1037</v>
      </c>
      <c r="Y39" s="611">
        <f t="shared" si="8"/>
        <v>0.23343921013355787</v>
      </c>
      <c r="Z39" s="548">
        <v>6742</v>
      </c>
      <c r="AA39" s="611">
        <f t="shared" si="9"/>
        <v>1.4950029824666442</v>
      </c>
      <c r="AB39" s="548">
        <v>344762</v>
      </c>
      <c r="AC39" s="466">
        <f t="shared" si="10"/>
        <v>77.60942040893507</v>
      </c>
      <c r="AD39" s="453">
        <v>64813</v>
      </c>
      <c r="AE39" s="466">
        <f t="shared" si="11"/>
        <v>14.59006318841493</v>
      </c>
      <c r="AF39" s="453">
        <v>34652</v>
      </c>
      <c r="AG39" s="580">
        <f t="shared" si="12"/>
        <v>7.800516402649997</v>
      </c>
    </row>
    <row r="40" spans="1:33" ht="19.5" customHeight="1">
      <c r="A40" s="293"/>
      <c r="B40">
        <v>31</v>
      </c>
      <c r="C40" s="454" t="s">
        <v>273</v>
      </c>
      <c r="D40" s="453">
        <v>287332</v>
      </c>
      <c r="E40" s="453">
        <v>278478</v>
      </c>
      <c r="F40" s="453">
        <v>214676</v>
      </c>
      <c r="G40" s="466">
        <f t="shared" si="13"/>
        <v>77.0890339631856</v>
      </c>
      <c r="H40" s="453">
        <v>146317</v>
      </c>
      <c r="I40" s="466">
        <f t="shared" si="0"/>
        <v>68.15712981423168</v>
      </c>
      <c r="J40" s="453">
        <v>4432</v>
      </c>
      <c r="K40" s="466">
        <f t="shared" si="1"/>
        <v>2.0645065121392236</v>
      </c>
      <c r="L40" s="453">
        <v>63927</v>
      </c>
      <c r="M40" s="466">
        <f t="shared" si="2"/>
        <v>29.778363673629098</v>
      </c>
      <c r="N40" s="453">
        <v>68359</v>
      </c>
      <c r="O40" s="466">
        <f t="shared" si="3"/>
        <v>31.84287018576832</v>
      </c>
      <c r="P40" s="453">
        <v>13471</v>
      </c>
      <c r="Q40" s="466">
        <f t="shared" si="4"/>
        <v>4.837365967868198</v>
      </c>
      <c r="R40" s="453">
        <v>6464</v>
      </c>
      <c r="S40" s="466">
        <f t="shared" si="5"/>
        <v>2.32118874740554</v>
      </c>
      <c r="T40" s="453">
        <v>26950</v>
      </c>
      <c r="U40" s="466">
        <f t="shared" si="6"/>
        <v>9.677604694087146</v>
      </c>
      <c r="V40" s="453">
        <v>16099</v>
      </c>
      <c r="W40" s="466">
        <f t="shared" si="7"/>
        <v>5.781067086089386</v>
      </c>
      <c r="X40" s="453">
        <v>818</v>
      </c>
      <c r="Y40" s="611">
        <f t="shared" si="8"/>
        <v>0.2937395413641293</v>
      </c>
      <c r="Z40" s="548">
        <v>8854</v>
      </c>
      <c r="AA40" s="611">
        <f t="shared" si="9"/>
        <v>3.081452814166191</v>
      </c>
      <c r="AB40" s="548">
        <v>228147</v>
      </c>
      <c r="AC40" s="466">
        <f t="shared" si="10"/>
        <v>81.9263999310538</v>
      </c>
      <c r="AD40" s="453">
        <v>34232</v>
      </c>
      <c r="AE40" s="466">
        <f t="shared" si="11"/>
        <v>12.292532982856814</v>
      </c>
      <c r="AF40" s="453">
        <v>16099</v>
      </c>
      <c r="AG40" s="580">
        <f t="shared" si="12"/>
        <v>5.781067086089386</v>
      </c>
    </row>
    <row r="41" spans="1:33" ht="19.5" customHeight="1">
      <c r="A41" s="293"/>
      <c r="B41">
        <v>32</v>
      </c>
      <c r="C41" s="454" t="s">
        <v>365</v>
      </c>
      <c r="D41" s="453">
        <v>347889</v>
      </c>
      <c r="E41" s="453">
        <v>344440</v>
      </c>
      <c r="F41" s="453">
        <v>267255</v>
      </c>
      <c r="G41" s="466">
        <f t="shared" si="13"/>
        <v>77.59116246661247</v>
      </c>
      <c r="H41" s="453">
        <v>184006</v>
      </c>
      <c r="I41" s="466">
        <f t="shared" si="0"/>
        <v>68.85034891770032</v>
      </c>
      <c r="J41" s="453">
        <v>5335</v>
      </c>
      <c r="K41" s="466">
        <f t="shared" si="1"/>
        <v>1.9962208377766553</v>
      </c>
      <c r="L41" s="453">
        <v>77914</v>
      </c>
      <c r="M41" s="466">
        <f t="shared" si="2"/>
        <v>29.153430244523022</v>
      </c>
      <c r="N41" s="453">
        <v>83249</v>
      </c>
      <c r="O41" s="466">
        <f t="shared" si="3"/>
        <v>31.149651082299677</v>
      </c>
      <c r="P41" s="453">
        <v>17580</v>
      </c>
      <c r="Q41" s="466">
        <f t="shared" si="4"/>
        <v>5.10393682499129</v>
      </c>
      <c r="R41" s="453">
        <v>8060</v>
      </c>
      <c r="S41" s="466">
        <f t="shared" si="5"/>
        <v>2.340030193937986</v>
      </c>
      <c r="T41" s="453">
        <v>32768</v>
      </c>
      <c r="U41" s="466">
        <f t="shared" si="6"/>
        <v>9.513413076297757</v>
      </c>
      <c r="V41" s="453">
        <v>17957</v>
      </c>
      <c r="W41" s="466">
        <f t="shared" si="7"/>
        <v>5.213389850191615</v>
      </c>
      <c r="X41" s="453">
        <v>820</v>
      </c>
      <c r="Y41" s="611">
        <f t="shared" si="8"/>
        <v>0.23806758796887703</v>
      </c>
      <c r="Z41" s="548">
        <v>3449</v>
      </c>
      <c r="AA41" s="611">
        <f t="shared" si="9"/>
        <v>0.9914081790456152</v>
      </c>
      <c r="AB41" s="548">
        <v>284835</v>
      </c>
      <c r="AC41" s="466">
        <f t="shared" si="10"/>
        <v>82.69509929160375</v>
      </c>
      <c r="AD41" s="453">
        <v>41648</v>
      </c>
      <c r="AE41" s="466">
        <f t="shared" si="11"/>
        <v>12.091510858204622</v>
      </c>
      <c r="AF41" s="453">
        <v>17957</v>
      </c>
      <c r="AG41" s="580">
        <f t="shared" si="12"/>
        <v>5.213389850191615</v>
      </c>
    </row>
    <row r="42" spans="1:33" ht="19.5" customHeight="1">
      <c r="A42" s="293"/>
      <c r="B42">
        <v>33</v>
      </c>
      <c r="C42" s="454" t="s">
        <v>366</v>
      </c>
      <c r="D42" s="453">
        <v>900116</v>
      </c>
      <c r="E42" s="453">
        <v>875546</v>
      </c>
      <c r="F42" s="453">
        <v>704858</v>
      </c>
      <c r="G42" s="466">
        <f t="shared" si="13"/>
        <v>80.5049649019012</v>
      </c>
      <c r="H42" s="453">
        <v>478930</v>
      </c>
      <c r="I42" s="466">
        <f t="shared" si="0"/>
        <v>67.94701911590704</v>
      </c>
      <c r="J42" s="453">
        <v>17650</v>
      </c>
      <c r="K42" s="466">
        <f t="shared" si="1"/>
        <v>2.5040504612276515</v>
      </c>
      <c r="L42" s="453">
        <v>208278</v>
      </c>
      <c r="M42" s="466">
        <f t="shared" si="2"/>
        <v>29.548930422865315</v>
      </c>
      <c r="N42" s="453">
        <v>225928</v>
      </c>
      <c r="O42" s="466">
        <f t="shared" si="3"/>
        <v>32.05298088409297</v>
      </c>
      <c r="P42" s="453">
        <v>48695</v>
      </c>
      <c r="Q42" s="466">
        <f t="shared" si="4"/>
        <v>5.561672373581742</v>
      </c>
      <c r="R42" s="453">
        <v>18349</v>
      </c>
      <c r="S42" s="466">
        <f t="shared" si="5"/>
        <v>2.095720841623398</v>
      </c>
      <c r="T42" s="453">
        <v>67258</v>
      </c>
      <c r="U42" s="466">
        <f t="shared" si="6"/>
        <v>7.681835106322227</v>
      </c>
      <c r="V42" s="453">
        <v>33410</v>
      </c>
      <c r="W42" s="466">
        <f t="shared" si="7"/>
        <v>3.8159045898216655</v>
      </c>
      <c r="X42" s="453">
        <v>2976</v>
      </c>
      <c r="Y42" s="611">
        <f t="shared" si="8"/>
        <v>0.33990218674975387</v>
      </c>
      <c r="Z42" s="548">
        <v>24570</v>
      </c>
      <c r="AA42" s="611">
        <f t="shared" si="9"/>
        <v>2.7296481786791924</v>
      </c>
      <c r="AB42" s="548">
        <v>753553</v>
      </c>
      <c r="AC42" s="466">
        <f t="shared" si="10"/>
        <v>86.06663727548296</v>
      </c>
      <c r="AD42" s="453">
        <v>88583</v>
      </c>
      <c r="AE42" s="466">
        <f t="shared" si="11"/>
        <v>10.11745813469538</v>
      </c>
      <c r="AF42" s="453">
        <v>33410</v>
      </c>
      <c r="AG42" s="580">
        <f t="shared" si="12"/>
        <v>3.8159045898216655</v>
      </c>
    </row>
    <row r="43" spans="1:33" ht="19.5" customHeight="1">
      <c r="A43" s="293"/>
      <c r="B43">
        <v>34</v>
      </c>
      <c r="C43" s="454" t="s">
        <v>367</v>
      </c>
      <c r="D43" s="453">
        <v>1343318</v>
      </c>
      <c r="E43" s="453">
        <v>1308580</v>
      </c>
      <c r="F43" s="453">
        <v>1068406</v>
      </c>
      <c r="G43" s="466">
        <f t="shared" si="13"/>
        <v>81.64621192437605</v>
      </c>
      <c r="H43" s="453">
        <v>712734</v>
      </c>
      <c r="I43" s="466">
        <f t="shared" si="0"/>
        <v>66.71003345170283</v>
      </c>
      <c r="J43" s="453">
        <v>30920</v>
      </c>
      <c r="K43" s="466">
        <f t="shared" si="1"/>
        <v>2.894030920829722</v>
      </c>
      <c r="L43" s="453">
        <v>324752</v>
      </c>
      <c r="M43" s="466">
        <f t="shared" si="2"/>
        <v>30.395935627467463</v>
      </c>
      <c r="N43" s="453">
        <v>355672</v>
      </c>
      <c r="O43" s="466">
        <f t="shared" si="3"/>
        <v>33.28996654829719</v>
      </c>
      <c r="P43" s="453">
        <v>74752</v>
      </c>
      <c r="Q43" s="466">
        <f t="shared" si="4"/>
        <v>5.712451665163766</v>
      </c>
      <c r="R43" s="453">
        <v>28770</v>
      </c>
      <c r="S43" s="466">
        <f t="shared" si="5"/>
        <v>2.1985663849363433</v>
      </c>
      <c r="T43" s="453">
        <v>90516</v>
      </c>
      <c r="U43" s="466">
        <f t="shared" si="6"/>
        <v>6.917116263430589</v>
      </c>
      <c r="V43" s="453">
        <v>42808</v>
      </c>
      <c r="W43" s="466">
        <f t="shared" si="7"/>
        <v>3.2713322838496692</v>
      </c>
      <c r="X43" s="453">
        <v>3328</v>
      </c>
      <c r="Y43" s="611">
        <f t="shared" si="8"/>
        <v>0.25432147824359225</v>
      </c>
      <c r="Z43" s="548">
        <v>34738</v>
      </c>
      <c r="AA43" s="611">
        <f t="shared" si="9"/>
        <v>2.5859848524325586</v>
      </c>
      <c r="AB43" s="548">
        <v>1143158</v>
      </c>
      <c r="AC43" s="466">
        <f t="shared" si="10"/>
        <v>87.35866358953982</v>
      </c>
      <c r="AD43" s="453">
        <v>122614</v>
      </c>
      <c r="AE43" s="466">
        <f t="shared" si="11"/>
        <v>9.370004126610525</v>
      </c>
      <c r="AF43" s="453">
        <v>42808</v>
      </c>
      <c r="AG43" s="580">
        <f t="shared" si="12"/>
        <v>3.2713322838496692</v>
      </c>
    </row>
    <row r="44" spans="1:33" ht="19.5" customHeight="1">
      <c r="A44" s="293"/>
      <c r="B44">
        <v>35</v>
      </c>
      <c r="C44" s="454" t="s">
        <v>266</v>
      </c>
      <c r="D44" s="453">
        <v>665489</v>
      </c>
      <c r="E44" s="453">
        <v>658655</v>
      </c>
      <c r="F44" s="453">
        <v>530928</v>
      </c>
      <c r="G44" s="466">
        <f t="shared" si="13"/>
        <v>80.60790550439911</v>
      </c>
      <c r="H44" s="453">
        <v>357838</v>
      </c>
      <c r="I44" s="466">
        <f t="shared" si="0"/>
        <v>67.39859265286442</v>
      </c>
      <c r="J44" s="453">
        <v>11399</v>
      </c>
      <c r="K44" s="466">
        <f t="shared" si="1"/>
        <v>2.1469954494771417</v>
      </c>
      <c r="L44" s="453">
        <v>161691</v>
      </c>
      <c r="M44" s="466">
        <f t="shared" si="2"/>
        <v>30.45441189765844</v>
      </c>
      <c r="N44" s="453">
        <v>173090</v>
      </c>
      <c r="O44" s="466">
        <f t="shared" si="3"/>
        <v>32.60140734713558</v>
      </c>
      <c r="P44" s="453">
        <v>31397</v>
      </c>
      <c r="Q44" s="466">
        <f t="shared" si="4"/>
        <v>4.7668354449598045</v>
      </c>
      <c r="R44" s="453">
        <v>16141</v>
      </c>
      <c r="S44" s="466">
        <f t="shared" si="5"/>
        <v>2.4506000865399944</v>
      </c>
      <c r="T44" s="453">
        <v>52614</v>
      </c>
      <c r="U44" s="466">
        <f t="shared" si="6"/>
        <v>7.988096955158619</v>
      </c>
      <c r="V44" s="453">
        <v>26844</v>
      </c>
      <c r="W44" s="466">
        <f t="shared" si="7"/>
        <v>4.075578261760709</v>
      </c>
      <c r="X44" s="453">
        <v>731</v>
      </c>
      <c r="Y44" s="611">
        <f t="shared" si="8"/>
        <v>0.11098374718175677</v>
      </c>
      <c r="Z44" s="548">
        <v>6834</v>
      </c>
      <c r="AA44" s="611">
        <f t="shared" si="9"/>
        <v>1.026914043658122</v>
      </c>
      <c r="AB44" s="548">
        <v>562325</v>
      </c>
      <c r="AC44" s="466">
        <f t="shared" si="10"/>
        <v>85.37474094935892</v>
      </c>
      <c r="AD44" s="453">
        <v>69486</v>
      </c>
      <c r="AE44" s="466">
        <f t="shared" si="11"/>
        <v>10.54968078888037</v>
      </c>
      <c r="AF44" s="453">
        <v>26844</v>
      </c>
      <c r="AG44" s="580">
        <f t="shared" si="12"/>
        <v>4.075578261760709</v>
      </c>
    </row>
    <row r="45" spans="1:33" ht="19.5" customHeight="1">
      <c r="A45" s="293"/>
      <c r="B45">
        <v>36</v>
      </c>
      <c r="C45" s="454" t="s">
        <v>269</v>
      </c>
      <c r="D45" s="453">
        <v>347093</v>
      </c>
      <c r="E45" s="453">
        <v>342256</v>
      </c>
      <c r="F45" s="453">
        <v>256616</v>
      </c>
      <c r="G45" s="466">
        <f t="shared" si="13"/>
        <v>74.97779439951383</v>
      </c>
      <c r="H45" s="453">
        <v>179464</v>
      </c>
      <c r="I45" s="466">
        <f t="shared" si="0"/>
        <v>69.93484428094897</v>
      </c>
      <c r="J45" s="453">
        <v>6979</v>
      </c>
      <c r="K45" s="466">
        <f t="shared" si="1"/>
        <v>2.719627770676809</v>
      </c>
      <c r="L45" s="453">
        <v>70173</v>
      </c>
      <c r="M45" s="466">
        <f t="shared" si="2"/>
        <v>27.345527948374226</v>
      </c>
      <c r="N45" s="453">
        <v>77152</v>
      </c>
      <c r="O45" s="466">
        <f t="shared" si="3"/>
        <v>30.065155719051035</v>
      </c>
      <c r="P45" s="453">
        <v>19275</v>
      </c>
      <c r="Q45" s="466">
        <f t="shared" si="4"/>
        <v>5.631749333831985</v>
      </c>
      <c r="R45" s="453">
        <v>8792</v>
      </c>
      <c r="S45" s="466">
        <f t="shared" si="5"/>
        <v>2.5688373615071756</v>
      </c>
      <c r="T45" s="453">
        <v>34519</v>
      </c>
      <c r="U45" s="466">
        <f t="shared" si="6"/>
        <v>10.085725305034828</v>
      </c>
      <c r="V45" s="453">
        <v>22341</v>
      </c>
      <c r="W45" s="466">
        <f t="shared" si="7"/>
        <v>6.5275700060773225</v>
      </c>
      <c r="X45" s="453">
        <v>713</v>
      </c>
      <c r="Y45" s="611">
        <f t="shared" si="8"/>
        <v>0.20832359403487447</v>
      </c>
      <c r="Z45" s="548">
        <v>4837</v>
      </c>
      <c r="AA45" s="611">
        <f t="shared" si="9"/>
        <v>1.393574632735319</v>
      </c>
      <c r="AB45" s="548">
        <v>275891</v>
      </c>
      <c r="AC45" s="466">
        <f t="shared" si="10"/>
        <v>80.6095437333458</v>
      </c>
      <c r="AD45" s="453">
        <v>44024</v>
      </c>
      <c r="AE45" s="466">
        <f t="shared" si="11"/>
        <v>12.862886260576879</v>
      </c>
      <c r="AF45" s="453">
        <v>22341</v>
      </c>
      <c r="AG45" s="580">
        <f t="shared" si="12"/>
        <v>6.5275700060773225</v>
      </c>
    </row>
    <row r="46" spans="1:33" ht="19.5" customHeight="1">
      <c r="A46" s="293"/>
      <c r="B46">
        <v>37</v>
      </c>
      <c r="C46" s="454" t="s">
        <v>368</v>
      </c>
      <c r="D46" s="453">
        <v>462418</v>
      </c>
      <c r="E46" s="453">
        <v>458787</v>
      </c>
      <c r="F46" s="453">
        <v>361947</v>
      </c>
      <c r="G46" s="466">
        <f t="shared" si="13"/>
        <v>78.89216564549562</v>
      </c>
      <c r="H46" s="453">
        <v>249157</v>
      </c>
      <c r="I46" s="466">
        <f t="shared" si="0"/>
        <v>68.83797904113032</v>
      </c>
      <c r="J46" s="453">
        <v>9267</v>
      </c>
      <c r="K46" s="466">
        <f t="shared" si="1"/>
        <v>2.560319604804018</v>
      </c>
      <c r="L46" s="453">
        <v>103523</v>
      </c>
      <c r="M46" s="466">
        <f t="shared" si="2"/>
        <v>28.60170135406565</v>
      </c>
      <c r="N46" s="453">
        <v>112790</v>
      </c>
      <c r="O46" s="466">
        <f t="shared" si="3"/>
        <v>31.162020958869668</v>
      </c>
      <c r="P46" s="453">
        <v>27137</v>
      </c>
      <c r="Q46" s="466">
        <f t="shared" si="4"/>
        <v>5.914945279617775</v>
      </c>
      <c r="R46" s="453">
        <v>9805</v>
      </c>
      <c r="S46" s="466">
        <f t="shared" si="5"/>
        <v>2.137157330089998</v>
      </c>
      <c r="T46" s="453">
        <v>38082</v>
      </c>
      <c r="U46" s="466">
        <f t="shared" si="6"/>
        <v>8.300583931105285</v>
      </c>
      <c r="V46" s="453">
        <v>20659</v>
      </c>
      <c r="W46" s="466">
        <f t="shared" si="7"/>
        <v>4.502961069079987</v>
      </c>
      <c r="X46" s="453">
        <v>1157</v>
      </c>
      <c r="Y46" s="611">
        <f t="shared" si="8"/>
        <v>0.2521867446113338</v>
      </c>
      <c r="Z46" s="548">
        <v>3631</v>
      </c>
      <c r="AA46" s="611">
        <f t="shared" si="9"/>
        <v>0.7852202985177912</v>
      </c>
      <c r="AB46" s="548">
        <v>389084</v>
      </c>
      <c r="AC46" s="466">
        <f t="shared" si="10"/>
        <v>84.80711092511339</v>
      </c>
      <c r="AD46" s="453">
        <v>49044</v>
      </c>
      <c r="AE46" s="466">
        <f t="shared" si="11"/>
        <v>10.689928005806616</v>
      </c>
      <c r="AF46" s="453">
        <v>20659</v>
      </c>
      <c r="AG46" s="580">
        <f t="shared" si="12"/>
        <v>4.502961069079987</v>
      </c>
    </row>
    <row r="47" spans="1:33" ht="19.5" customHeight="1">
      <c r="A47" s="293"/>
      <c r="B47">
        <v>38</v>
      </c>
      <c r="C47" s="454" t="s">
        <v>267</v>
      </c>
      <c r="D47" s="453">
        <v>651605</v>
      </c>
      <c r="E47" s="453">
        <v>637235</v>
      </c>
      <c r="F47" s="453">
        <v>489110</v>
      </c>
      <c r="G47" s="466">
        <f t="shared" si="13"/>
        <v>76.7550432728899</v>
      </c>
      <c r="H47" s="453">
        <v>330039</v>
      </c>
      <c r="I47" s="466">
        <f t="shared" si="0"/>
        <v>67.47745905828954</v>
      </c>
      <c r="J47" s="453">
        <v>9960</v>
      </c>
      <c r="K47" s="466">
        <f t="shared" si="1"/>
        <v>2.036351740917176</v>
      </c>
      <c r="L47" s="453">
        <v>149111</v>
      </c>
      <c r="M47" s="466">
        <f t="shared" si="2"/>
        <v>30.48618920079328</v>
      </c>
      <c r="N47" s="453">
        <v>159071</v>
      </c>
      <c r="O47" s="466">
        <f t="shared" si="3"/>
        <v>32.52254094171045</v>
      </c>
      <c r="P47" s="453">
        <v>35063</v>
      </c>
      <c r="Q47" s="466">
        <f t="shared" si="4"/>
        <v>5.502365689266911</v>
      </c>
      <c r="R47" s="453">
        <v>16208</v>
      </c>
      <c r="S47" s="466">
        <f t="shared" si="5"/>
        <v>2.543488665876796</v>
      </c>
      <c r="T47" s="453">
        <v>59244</v>
      </c>
      <c r="U47" s="466">
        <f t="shared" si="6"/>
        <v>9.29704112297661</v>
      </c>
      <c r="V47" s="453">
        <v>36142</v>
      </c>
      <c r="W47" s="466">
        <f t="shared" si="7"/>
        <v>5.671690977425911</v>
      </c>
      <c r="X47" s="453">
        <v>1468</v>
      </c>
      <c r="Y47" s="611">
        <f t="shared" si="8"/>
        <v>0.23037027156386577</v>
      </c>
      <c r="Z47" s="548">
        <v>14370</v>
      </c>
      <c r="AA47" s="611">
        <f t="shared" si="9"/>
        <v>2.205323777441855</v>
      </c>
      <c r="AB47" s="548">
        <v>524173</v>
      </c>
      <c r="AC47" s="466">
        <f t="shared" si="10"/>
        <v>82.25740896215682</v>
      </c>
      <c r="AD47" s="453">
        <v>76920</v>
      </c>
      <c r="AE47" s="466">
        <f t="shared" si="11"/>
        <v>12.070900060417271</v>
      </c>
      <c r="AF47" s="453">
        <v>36142</v>
      </c>
      <c r="AG47" s="580">
        <f t="shared" si="12"/>
        <v>5.671690977425911</v>
      </c>
    </row>
    <row r="48" spans="1:33" ht="19.5" customHeight="1">
      <c r="A48" s="293"/>
      <c r="B48">
        <v>39</v>
      </c>
      <c r="C48" s="454" t="s">
        <v>270</v>
      </c>
      <c r="D48" s="453">
        <v>335775</v>
      </c>
      <c r="E48" s="453">
        <v>332241</v>
      </c>
      <c r="F48" s="453">
        <v>242340</v>
      </c>
      <c r="G48" s="466">
        <f t="shared" si="13"/>
        <v>72.94102774792997</v>
      </c>
      <c r="H48" s="453">
        <v>163455</v>
      </c>
      <c r="I48" s="466">
        <f t="shared" si="0"/>
        <v>67.44862589749938</v>
      </c>
      <c r="J48" s="453">
        <v>3999</v>
      </c>
      <c r="K48" s="466">
        <f t="shared" si="1"/>
        <v>1.6501609309234957</v>
      </c>
      <c r="L48" s="453">
        <v>74886</v>
      </c>
      <c r="M48" s="466">
        <f t="shared" si="2"/>
        <v>30.901213171577126</v>
      </c>
      <c r="N48" s="453">
        <v>78885</v>
      </c>
      <c r="O48" s="466">
        <f t="shared" si="3"/>
        <v>32.55137410250062</v>
      </c>
      <c r="P48" s="453">
        <v>15219</v>
      </c>
      <c r="Q48" s="466">
        <f t="shared" si="4"/>
        <v>4.580710989913948</v>
      </c>
      <c r="R48" s="453">
        <v>11325</v>
      </c>
      <c r="S48" s="466">
        <f t="shared" si="5"/>
        <v>3.4086702122856605</v>
      </c>
      <c r="T48" s="453">
        <v>38104</v>
      </c>
      <c r="U48" s="466">
        <f t="shared" si="6"/>
        <v>11.468783202554771</v>
      </c>
      <c r="V48" s="453">
        <v>24796</v>
      </c>
      <c r="W48" s="466">
        <f t="shared" si="7"/>
        <v>7.463257093495384</v>
      </c>
      <c r="X48" s="453">
        <v>457</v>
      </c>
      <c r="Y48" s="611">
        <f t="shared" si="8"/>
        <v>0.13755075382026902</v>
      </c>
      <c r="Z48" s="548">
        <v>3534</v>
      </c>
      <c r="AA48" s="611">
        <f t="shared" si="9"/>
        <v>1.0524905070359616</v>
      </c>
      <c r="AB48" s="548">
        <v>257559</v>
      </c>
      <c r="AC48" s="466">
        <f t="shared" si="10"/>
        <v>77.52173873784392</v>
      </c>
      <c r="AD48" s="453">
        <v>49886</v>
      </c>
      <c r="AE48" s="466">
        <f t="shared" si="11"/>
        <v>15.0150041686607</v>
      </c>
      <c r="AF48" s="453">
        <v>24796</v>
      </c>
      <c r="AG48" s="580">
        <f t="shared" si="12"/>
        <v>7.463257093495384</v>
      </c>
    </row>
    <row r="49" spans="1:33" ht="19.5" customHeight="1">
      <c r="A49" s="293"/>
      <c r="B49">
        <v>40</v>
      </c>
      <c r="C49" s="454" t="s">
        <v>369</v>
      </c>
      <c r="D49" s="453">
        <v>2262722</v>
      </c>
      <c r="E49" s="453">
        <v>2185206</v>
      </c>
      <c r="F49" s="453">
        <v>1782352</v>
      </c>
      <c r="G49" s="466">
        <f t="shared" si="13"/>
        <v>81.56448408067706</v>
      </c>
      <c r="H49" s="453">
        <v>1156314</v>
      </c>
      <c r="I49" s="466">
        <f t="shared" si="0"/>
        <v>64.87573722811206</v>
      </c>
      <c r="J49" s="453">
        <v>59012</v>
      </c>
      <c r="K49" s="466">
        <f t="shared" si="1"/>
        <v>3.3109060387622646</v>
      </c>
      <c r="L49" s="453">
        <v>567026</v>
      </c>
      <c r="M49" s="466">
        <f t="shared" si="2"/>
        <v>31.81335673312567</v>
      </c>
      <c r="N49" s="453">
        <v>626038</v>
      </c>
      <c r="O49" s="466">
        <f t="shared" si="3"/>
        <v>35.124262771887935</v>
      </c>
      <c r="P49" s="453">
        <v>105940</v>
      </c>
      <c r="Q49" s="466">
        <f t="shared" si="4"/>
        <v>4.848055515132212</v>
      </c>
      <c r="R49" s="453">
        <v>59642</v>
      </c>
      <c r="S49" s="466">
        <f t="shared" si="5"/>
        <v>2.7293536627668056</v>
      </c>
      <c r="T49" s="453">
        <v>150362</v>
      </c>
      <c r="U49" s="466">
        <f t="shared" si="6"/>
        <v>6.8809073377979</v>
      </c>
      <c r="V49" s="453">
        <v>84165</v>
      </c>
      <c r="W49" s="466">
        <f t="shared" si="7"/>
        <v>3.8515819561176383</v>
      </c>
      <c r="X49" s="453">
        <v>2745</v>
      </c>
      <c r="Y49" s="611">
        <f t="shared" si="8"/>
        <v>0.12561744750838136</v>
      </c>
      <c r="Z49" s="548">
        <v>77516</v>
      </c>
      <c r="AA49" s="611">
        <f t="shared" si="9"/>
        <v>3.4257854035979673</v>
      </c>
      <c r="AB49" s="548">
        <v>1888292</v>
      </c>
      <c r="AC49" s="466">
        <f t="shared" si="10"/>
        <v>86.41253959580928</v>
      </c>
      <c r="AD49" s="453">
        <v>212749</v>
      </c>
      <c r="AE49" s="466">
        <f t="shared" si="11"/>
        <v>9.735878448073088</v>
      </c>
      <c r="AF49" s="453">
        <v>84165</v>
      </c>
      <c r="AG49" s="580">
        <f t="shared" si="12"/>
        <v>3.8515819561176383</v>
      </c>
    </row>
    <row r="50" spans="1:33" ht="19.5" customHeight="1">
      <c r="A50" s="293"/>
      <c r="B50">
        <v>41</v>
      </c>
      <c r="C50" s="454" t="s">
        <v>370</v>
      </c>
      <c r="D50" s="453">
        <v>409277</v>
      </c>
      <c r="E50" s="453">
        <v>402315</v>
      </c>
      <c r="F50" s="453">
        <v>308762</v>
      </c>
      <c r="G50" s="466">
        <f t="shared" si="13"/>
        <v>76.74633061158545</v>
      </c>
      <c r="H50" s="453">
        <v>209117</v>
      </c>
      <c r="I50" s="466">
        <f t="shared" si="0"/>
        <v>67.72757010253852</v>
      </c>
      <c r="J50" s="453">
        <v>6860</v>
      </c>
      <c r="K50" s="466">
        <f t="shared" si="1"/>
        <v>2.2217759957507726</v>
      </c>
      <c r="L50" s="453">
        <v>92785</v>
      </c>
      <c r="M50" s="466">
        <f t="shared" si="2"/>
        <v>30.050653901710707</v>
      </c>
      <c r="N50" s="453">
        <v>99645</v>
      </c>
      <c r="O50" s="466">
        <f t="shared" si="3"/>
        <v>32.27242989746147</v>
      </c>
      <c r="P50" s="453">
        <v>16346</v>
      </c>
      <c r="Q50" s="466">
        <f t="shared" si="4"/>
        <v>4.062985471583212</v>
      </c>
      <c r="R50" s="453">
        <v>11599</v>
      </c>
      <c r="S50" s="466">
        <f t="shared" si="5"/>
        <v>2.883064265563054</v>
      </c>
      <c r="T50" s="453">
        <v>36108</v>
      </c>
      <c r="U50" s="466">
        <f t="shared" si="6"/>
        <v>8.975056858431826</v>
      </c>
      <c r="V50" s="453">
        <v>28981</v>
      </c>
      <c r="W50" s="466">
        <f t="shared" si="7"/>
        <v>7.203559399972659</v>
      </c>
      <c r="X50" s="453">
        <v>519</v>
      </c>
      <c r="Y50" s="611">
        <f t="shared" si="8"/>
        <v>0.12900339286380075</v>
      </c>
      <c r="Z50" s="548">
        <v>6962</v>
      </c>
      <c r="AA50" s="611">
        <f t="shared" si="9"/>
        <v>1.7010484341900471</v>
      </c>
      <c r="AB50" s="548">
        <v>325108</v>
      </c>
      <c r="AC50" s="466">
        <f t="shared" si="10"/>
        <v>80.80931608316865</v>
      </c>
      <c r="AD50" s="453">
        <v>48226</v>
      </c>
      <c r="AE50" s="466">
        <f t="shared" si="11"/>
        <v>11.98712451685868</v>
      </c>
      <c r="AF50" s="453">
        <v>28981</v>
      </c>
      <c r="AG50" s="580">
        <f t="shared" si="12"/>
        <v>7.203559399972659</v>
      </c>
    </row>
    <row r="51" spans="1:33" ht="19.5" customHeight="1">
      <c r="A51" s="293"/>
      <c r="B51">
        <v>42</v>
      </c>
      <c r="C51" s="454" t="s">
        <v>268</v>
      </c>
      <c r="D51" s="453">
        <v>650972</v>
      </c>
      <c r="E51" s="453">
        <v>637266</v>
      </c>
      <c r="F51" s="453">
        <v>495349</v>
      </c>
      <c r="G51" s="466">
        <f t="shared" si="13"/>
        <v>77.73033552707975</v>
      </c>
      <c r="H51" s="453">
        <v>332564</v>
      </c>
      <c r="I51" s="466">
        <f t="shared" si="0"/>
        <v>67.13731126942822</v>
      </c>
      <c r="J51" s="453">
        <v>9840</v>
      </c>
      <c r="K51" s="466">
        <f t="shared" si="1"/>
        <v>1.9864782204062186</v>
      </c>
      <c r="L51" s="453">
        <v>152945</v>
      </c>
      <c r="M51" s="466">
        <f t="shared" si="2"/>
        <v>30.876210510165556</v>
      </c>
      <c r="N51" s="453">
        <v>162785</v>
      </c>
      <c r="O51" s="466">
        <f t="shared" si="3"/>
        <v>32.862688730571776</v>
      </c>
      <c r="P51" s="453">
        <v>26964</v>
      </c>
      <c r="Q51" s="466">
        <f t="shared" si="4"/>
        <v>4.231200158175707</v>
      </c>
      <c r="R51" s="453">
        <v>18539</v>
      </c>
      <c r="S51" s="466">
        <f t="shared" si="5"/>
        <v>2.909146259175917</v>
      </c>
      <c r="T51" s="453">
        <v>56903</v>
      </c>
      <c r="U51" s="466">
        <f t="shared" si="6"/>
        <v>8.929238340033832</v>
      </c>
      <c r="V51" s="453">
        <v>38948</v>
      </c>
      <c r="W51" s="466">
        <f t="shared" si="7"/>
        <v>6.111733561809355</v>
      </c>
      <c r="X51" s="453">
        <v>563</v>
      </c>
      <c r="Y51" s="611">
        <f t="shared" si="8"/>
        <v>0.0883461537254459</v>
      </c>
      <c r="Z51" s="548">
        <v>13706</v>
      </c>
      <c r="AA51" s="611">
        <f t="shared" si="9"/>
        <v>2.105466901802228</v>
      </c>
      <c r="AB51" s="548">
        <v>522313</v>
      </c>
      <c r="AC51" s="466">
        <f t="shared" si="10"/>
        <v>81.96153568525546</v>
      </c>
      <c r="AD51" s="453">
        <v>76005</v>
      </c>
      <c r="AE51" s="466">
        <f t="shared" si="11"/>
        <v>11.926730752935196</v>
      </c>
      <c r="AF51" s="453">
        <v>38948</v>
      </c>
      <c r="AG51" s="580">
        <f t="shared" si="12"/>
        <v>6.111733561809355</v>
      </c>
    </row>
    <row r="52" spans="1:33" ht="19.5" customHeight="1">
      <c r="A52" s="293"/>
      <c r="B52">
        <v>43</v>
      </c>
      <c r="C52" s="454" t="s">
        <v>371</v>
      </c>
      <c r="D52" s="453">
        <v>834244</v>
      </c>
      <c r="E52" s="453">
        <v>824889</v>
      </c>
      <c r="F52" s="453">
        <v>624194</v>
      </c>
      <c r="G52" s="466">
        <f t="shared" si="13"/>
        <v>75.67005985047686</v>
      </c>
      <c r="H52" s="453">
        <v>414933</v>
      </c>
      <c r="I52" s="466">
        <f t="shared" si="0"/>
        <v>66.47500616795419</v>
      </c>
      <c r="J52" s="453">
        <v>15843</v>
      </c>
      <c r="K52" s="466">
        <f t="shared" si="1"/>
        <v>2.538153202369776</v>
      </c>
      <c r="L52" s="453">
        <v>193418</v>
      </c>
      <c r="M52" s="466">
        <f t="shared" si="2"/>
        <v>30.98684062967603</v>
      </c>
      <c r="N52" s="453">
        <v>209261</v>
      </c>
      <c r="O52" s="466">
        <f t="shared" si="3"/>
        <v>33.52499383204581</v>
      </c>
      <c r="P52" s="453">
        <v>39959</v>
      </c>
      <c r="Q52" s="466">
        <f t="shared" si="4"/>
        <v>4.8441669121542414</v>
      </c>
      <c r="R52" s="453">
        <v>21755</v>
      </c>
      <c r="S52" s="466">
        <f t="shared" si="5"/>
        <v>2.637324536998311</v>
      </c>
      <c r="T52" s="453">
        <v>78522</v>
      </c>
      <c r="U52" s="466">
        <f t="shared" si="6"/>
        <v>9.519098933311028</v>
      </c>
      <c r="V52" s="453">
        <v>59259</v>
      </c>
      <c r="W52" s="466">
        <f t="shared" si="7"/>
        <v>7.183875648723646</v>
      </c>
      <c r="X52" s="453">
        <v>1200</v>
      </c>
      <c r="Y52" s="611">
        <f t="shared" si="8"/>
        <v>0.14547411833592155</v>
      </c>
      <c r="Z52" s="548">
        <v>9355</v>
      </c>
      <c r="AA52" s="611">
        <f t="shared" si="9"/>
        <v>1.121374561878779</v>
      </c>
      <c r="AB52" s="548">
        <v>664153</v>
      </c>
      <c r="AC52" s="466">
        <f t="shared" si="10"/>
        <v>80.5142267626311</v>
      </c>
      <c r="AD52" s="453">
        <v>101477</v>
      </c>
      <c r="AE52" s="466">
        <f t="shared" si="11"/>
        <v>12.30189758864526</v>
      </c>
      <c r="AF52" s="453">
        <v>59259</v>
      </c>
      <c r="AG52" s="580">
        <f t="shared" si="12"/>
        <v>7.183875648723646</v>
      </c>
    </row>
    <row r="53" spans="1:33" ht="19.5" customHeight="1">
      <c r="A53" s="293"/>
      <c r="B53">
        <v>44</v>
      </c>
      <c r="C53" s="454" t="s">
        <v>372</v>
      </c>
      <c r="D53" s="453">
        <v>550451</v>
      </c>
      <c r="E53" s="453">
        <v>539150</v>
      </c>
      <c r="F53" s="453">
        <v>424944</v>
      </c>
      <c r="G53" s="466">
        <f t="shared" si="13"/>
        <v>78.8173977557266</v>
      </c>
      <c r="H53" s="453">
        <v>289936</v>
      </c>
      <c r="I53" s="466">
        <f t="shared" si="0"/>
        <v>68.22922549794797</v>
      </c>
      <c r="J53" s="453">
        <v>10560</v>
      </c>
      <c r="K53" s="466">
        <f t="shared" si="1"/>
        <v>2.4850333220377276</v>
      </c>
      <c r="L53" s="453">
        <v>124448</v>
      </c>
      <c r="M53" s="466">
        <f t="shared" si="2"/>
        <v>29.28574118001431</v>
      </c>
      <c r="N53" s="453">
        <v>135008</v>
      </c>
      <c r="O53" s="466">
        <f t="shared" si="3"/>
        <v>31.770774502052035</v>
      </c>
      <c r="P53" s="453">
        <v>27585</v>
      </c>
      <c r="Q53" s="466">
        <f t="shared" si="4"/>
        <v>5.11638690531392</v>
      </c>
      <c r="R53" s="453">
        <v>13149</v>
      </c>
      <c r="S53" s="466">
        <f t="shared" si="5"/>
        <v>2.43883891310396</v>
      </c>
      <c r="T53" s="453">
        <v>46424</v>
      </c>
      <c r="U53" s="466">
        <f t="shared" si="6"/>
        <v>8.610590744690718</v>
      </c>
      <c r="V53" s="453">
        <v>26405</v>
      </c>
      <c r="W53" s="466">
        <f t="shared" si="7"/>
        <v>4.897523880181768</v>
      </c>
      <c r="X53" s="453">
        <v>643</v>
      </c>
      <c r="Y53" s="611">
        <f t="shared" si="8"/>
        <v>0.11926180098302884</v>
      </c>
      <c r="Z53" s="548">
        <v>11301</v>
      </c>
      <c r="AA53" s="611">
        <f t="shared" si="9"/>
        <v>2.053043776830272</v>
      </c>
      <c r="AB53" s="548">
        <v>452529</v>
      </c>
      <c r="AC53" s="466">
        <f t="shared" si="10"/>
        <v>83.93378466104052</v>
      </c>
      <c r="AD53" s="453">
        <v>60216</v>
      </c>
      <c r="AE53" s="466">
        <f t="shared" si="11"/>
        <v>11.168691458777706</v>
      </c>
      <c r="AF53" s="453">
        <v>26405</v>
      </c>
      <c r="AG53" s="580">
        <f t="shared" si="12"/>
        <v>4.897523880181768</v>
      </c>
    </row>
    <row r="54" spans="1:33" ht="19.5" customHeight="1">
      <c r="A54" s="293"/>
      <c r="B54">
        <v>45</v>
      </c>
      <c r="C54" s="454" t="s">
        <v>373</v>
      </c>
      <c r="D54" s="453">
        <v>531213</v>
      </c>
      <c r="E54" s="453">
        <v>518897</v>
      </c>
      <c r="F54" s="453">
        <v>389552</v>
      </c>
      <c r="G54" s="466">
        <f t="shared" si="13"/>
        <v>75.07308772261162</v>
      </c>
      <c r="H54" s="453">
        <v>259301</v>
      </c>
      <c r="I54" s="466">
        <f t="shared" si="0"/>
        <v>66.56389904300325</v>
      </c>
      <c r="J54" s="453">
        <v>8665</v>
      </c>
      <c r="K54" s="466">
        <f t="shared" si="1"/>
        <v>2.224350022590052</v>
      </c>
      <c r="L54" s="453">
        <v>121586</v>
      </c>
      <c r="M54" s="466">
        <f t="shared" si="2"/>
        <v>31.2117509344067</v>
      </c>
      <c r="N54" s="453">
        <v>130251</v>
      </c>
      <c r="O54" s="466">
        <f t="shared" si="3"/>
        <v>33.43610095699675</v>
      </c>
      <c r="P54" s="453">
        <v>23978</v>
      </c>
      <c r="Q54" s="466">
        <f t="shared" si="4"/>
        <v>4.620955603905977</v>
      </c>
      <c r="R54" s="453">
        <v>15820</v>
      </c>
      <c r="S54" s="466">
        <f t="shared" si="5"/>
        <v>3.0487746123026342</v>
      </c>
      <c r="T54" s="453">
        <v>51600</v>
      </c>
      <c r="U54" s="466">
        <f t="shared" si="6"/>
        <v>9.944170037598985</v>
      </c>
      <c r="V54" s="453">
        <v>37168</v>
      </c>
      <c r="W54" s="466">
        <f t="shared" si="7"/>
        <v>7.162885890648818</v>
      </c>
      <c r="X54" s="453">
        <v>779</v>
      </c>
      <c r="Y54" s="611">
        <f t="shared" si="8"/>
        <v>0.15012613293196916</v>
      </c>
      <c r="Z54" s="548">
        <v>12316</v>
      </c>
      <c r="AA54" s="611">
        <f t="shared" si="9"/>
        <v>2.3184673567853196</v>
      </c>
      <c r="AB54" s="548">
        <v>413530</v>
      </c>
      <c r="AC54" s="466">
        <f t="shared" si="10"/>
        <v>79.6940433265176</v>
      </c>
      <c r="AD54" s="453">
        <v>68199</v>
      </c>
      <c r="AE54" s="466">
        <f t="shared" si="11"/>
        <v>13.143070782833588</v>
      </c>
      <c r="AF54" s="453">
        <v>37168</v>
      </c>
      <c r="AG54" s="580">
        <f t="shared" si="12"/>
        <v>7.162885890648818</v>
      </c>
    </row>
    <row r="55" spans="1:33" ht="19.5" customHeight="1">
      <c r="A55" s="293"/>
      <c r="B55">
        <v>46</v>
      </c>
      <c r="C55" s="454" t="s">
        <v>374</v>
      </c>
      <c r="D55" s="453">
        <v>776993</v>
      </c>
      <c r="E55" s="453">
        <v>756417</v>
      </c>
      <c r="F55" s="453">
        <v>578962</v>
      </c>
      <c r="G55" s="466">
        <f t="shared" si="13"/>
        <v>76.54005660898684</v>
      </c>
      <c r="H55" s="453">
        <v>380637</v>
      </c>
      <c r="I55" s="466">
        <f t="shared" si="0"/>
        <v>65.74472936047616</v>
      </c>
      <c r="J55" s="453">
        <v>9625</v>
      </c>
      <c r="K55" s="466">
        <f t="shared" si="1"/>
        <v>1.6624579851527388</v>
      </c>
      <c r="L55" s="453">
        <v>188700</v>
      </c>
      <c r="M55" s="466">
        <f t="shared" si="2"/>
        <v>32.5928126543711</v>
      </c>
      <c r="N55" s="453">
        <v>198325</v>
      </c>
      <c r="O55" s="466">
        <f t="shared" si="3"/>
        <v>34.255270639523836</v>
      </c>
      <c r="P55" s="453">
        <v>35198</v>
      </c>
      <c r="Q55" s="466">
        <f t="shared" si="4"/>
        <v>4.653253430316876</v>
      </c>
      <c r="R55" s="453">
        <v>19647</v>
      </c>
      <c r="S55" s="466">
        <f t="shared" si="5"/>
        <v>2.597376843725088</v>
      </c>
      <c r="T55" s="453">
        <v>77129</v>
      </c>
      <c r="U55" s="466">
        <f t="shared" si="6"/>
        <v>10.196624348738856</v>
      </c>
      <c r="V55" s="453">
        <v>44467</v>
      </c>
      <c r="W55" s="466">
        <f t="shared" si="7"/>
        <v>5.878635726061154</v>
      </c>
      <c r="X55" s="453">
        <v>1014</v>
      </c>
      <c r="Y55" s="611">
        <f t="shared" si="8"/>
        <v>0.13405304217118336</v>
      </c>
      <c r="Z55" s="548">
        <v>20576</v>
      </c>
      <c r="AA55" s="611">
        <f t="shared" si="9"/>
        <v>2.6481577054104735</v>
      </c>
      <c r="AB55" s="548">
        <v>614160</v>
      </c>
      <c r="AC55" s="466">
        <f t="shared" si="10"/>
        <v>81.19331003930371</v>
      </c>
      <c r="AD55" s="453">
        <v>97790</v>
      </c>
      <c r="AE55" s="466">
        <f t="shared" si="11"/>
        <v>12.928054234635129</v>
      </c>
      <c r="AF55" s="453">
        <v>44467</v>
      </c>
      <c r="AG55" s="580">
        <f t="shared" si="12"/>
        <v>5.878635726061154</v>
      </c>
    </row>
    <row r="56" spans="1:33" ht="19.5" customHeight="1">
      <c r="A56" s="352"/>
      <c r="B56" s="531">
        <v>47</v>
      </c>
      <c r="C56" s="458" t="s">
        <v>375</v>
      </c>
      <c r="D56" s="459">
        <v>578638</v>
      </c>
      <c r="E56" s="459">
        <v>542144</v>
      </c>
      <c r="F56" s="459">
        <v>437906</v>
      </c>
      <c r="G56" s="468">
        <f t="shared" si="13"/>
        <v>80.77300495809232</v>
      </c>
      <c r="H56" s="459">
        <v>267313</v>
      </c>
      <c r="I56" s="468">
        <f t="shared" si="0"/>
        <v>61.04346594931332</v>
      </c>
      <c r="J56" s="459">
        <v>12449</v>
      </c>
      <c r="K56" s="468">
        <f t="shared" si="1"/>
        <v>2.842847551757683</v>
      </c>
      <c r="L56" s="459">
        <v>158144</v>
      </c>
      <c r="M56" s="468">
        <f t="shared" si="2"/>
        <v>36.11368649892899</v>
      </c>
      <c r="N56" s="459">
        <v>170593</v>
      </c>
      <c r="O56" s="468">
        <f t="shared" si="3"/>
        <v>38.95653405068668</v>
      </c>
      <c r="P56" s="459">
        <v>18639</v>
      </c>
      <c r="Q56" s="468">
        <f t="shared" si="4"/>
        <v>3.438016467949475</v>
      </c>
      <c r="R56" s="459">
        <v>19130</v>
      </c>
      <c r="S56" s="468">
        <f t="shared" si="5"/>
        <v>3.5285828119466416</v>
      </c>
      <c r="T56" s="459">
        <v>46707</v>
      </c>
      <c r="U56" s="468">
        <f t="shared" si="6"/>
        <v>8.615238755754929</v>
      </c>
      <c r="V56" s="459">
        <v>19260</v>
      </c>
      <c r="W56" s="468">
        <f t="shared" si="7"/>
        <v>3.5525616810293945</v>
      </c>
      <c r="X56" s="459">
        <v>502</v>
      </c>
      <c r="Y56" s="613">
        <f t="shared" si="8"/>
        <v>0.0925953252272459</v>
      </c>
      <c r="Z56" s="550">
        <v>36494</v>
      </c>
      <c r="AA56" s="613">
        <f t="shared" si="9"/>
        <v>6.306879257843419</v>
      </c>
      <c r="AB56" s="550">
        <v>456545</v>
      </c>
      <c r="AC56" s="468">
        <f t="shared" si="10"/>
        <v>84.21102142604178</v>
      </c>
      <c r="AD56" s="459">
        <v>66339</v>
      </c>
      <c r="AE56" s="468">
        <f t="shared" si="11"/>
        <v>12.236416892928816</v>
      </c>
      <c r="AF56" s="459">
        <v>19260</v>
      </c>
      <c r="AG56" s="581">
        <f t="shared" si="12"/>
        <v>3.5525616810293945</v>
      </c>
    </row>
    <row r="57" spans="1:33" ht="36" customHeight="1">
      <c r="A57" s="473"/>
      <c r="B57" s="473"/>
      <c r="C57" s="600"/>
      <c r="D57" s="513"/>
      <c r="E57" s="513"/>
      <c r="F57" s="513"/>
      <c r="G57" s="601"/>
      <c r="H57" s="513"/>
      <c r="I57" s="601"/>
      <c r="J57" s="513"/>
      <c r="K57" s="601"/>
      <c r="L57" s="513"/>
      <c r="M57" s="601"/>
      <c r="N57" s="513"/>
      <c r="O57" s="601"/>
      <c r="P57" s="513"/>
      <c r="Q57" s="601"/>
      <c r="R57" s="513"/>
      <c r="S57" s="601"/>
      <c r="T57" s="513"/>
      <c r="U57" s="601"/>
      <c r="V57" s="513"/>
      <c r="W57" s="601"/>
      <c r="X57" s="513"/>
      <c r="Y57" s="601"/>
      <c r="Z57" s="513"/>
      <c r="AA57" s="601"/>
      <c r="AB57" s="513"/>
      <c r="AC57" s="601"/>
      <c r="AD57" s="513"/>
      <c r="AE57" s="601"/>
      <c r="AF57" s="513"/>
      <c r="AG57" s="602"/>
    </row>
    <row r="58" spans="1:33" ht="19.5" customHeight="1">
      <c r="A58" s="853">
        <v>22</v>
      </c>
      <c r="B58" s="853"/>
      <c r="C58" s="853"/>
      <c r="D58" s="853"/>
      <c r="E58" s="853"/>
      <c r="F58" s="853"/>
      <c r="G58" s="853"/>
      <c r="H58" s="853"/>
      <c r="I58" s="853"/>
      <c r="J58" s="853"/>
      <c r="K58" s="853"/>
      <c r="L58" s="853"/>
      <c r="M58" s="853"/>
      <c r="N58" s="853"/>
      <c r="O58" s="853"/>
      <c r="P58" s="853"/>
      <c r="Q58" s="853"/>
      <c r="R58" s="853"/>
      <c r="S58" s="853"/>
      <c r="T58" s="853"/>
      <c r="U58" s="853"/>
      <c r="V58" s="853"/>
      <c r="W58" s="853"/>
      <c r="X58" s="853"/>
      <c r="Y58" s="853"/>
      <c r="Z58" s="853"/>
      <c r="AA58" s="853"/>
      <c r="AB58" s="853"/>
      <c r="AC58" s="853"/>
      <c r="AD58" s="853"/>
      <c r="AE58" s="853"/>
      <c r="AF58" s="853"/>
      <c r="AG58" s="853"/>
    </row>
    <row r="59" spans="2:33" ht="20.25" customHeight="1">
      <c r="B59" s="348" t="s">
        <v>422</v>
      </c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60"/>
      <c r="AF59" s="460"/>
      <c r="AG59" s="460"/>
    </row>
    <row r="60" spans="1:33" ht="19.5" customHeight="1">
      <c r="A60" s="554"/>
      <c r="B60" s="473"/>
      <c r="C60" s="555"/>
      <c r="D60" s="850" t="s">
        <v>424</v>
      </c>
      <c r="E60" s="850" t="s">
        <v>425</v>
      </c>
      <c r="F60" s="445" t="s">
        <v>344</v>
      </c>
      <c r="G60" s="556"/>
      <c r="H60" s="556"/>
      <c r="I60" s="556"/>
      <c r="J60" s="556"/>
      <c r="K60" s="556"/>
      <c r="L60" s="556"/>
      <c r="M60" s="556"/>
      <c r="N60" s="556"/>
      <c r="O60" s="557"/>
      <c r="P60" s="445" t="s">
        <v>435</v>
      </c>
      <c r="Q60" s="558"/>
      <c r="R60" s="445" t="s">
        <v>438</v>
      </c>
      <c r="S60" s="558"/>
      <c r="T60" s="445" t="s">
        <v>439</v>
      </c>
      <c r="U60" s="558"/>
      <c r="V60" s="445" t="s">
        <v>440</v>
      </c>
      <c r="W60" s="558"/>
      <c r="X60" s="445" t="s">
        <v>441</v>
      </c>
      <c r="Y60" s="446"/>
      <c r="Z60" s="617" t="s">
        <v>142</v>
      </c>
      <c r="AA60" s="626"/>
      <c r="AB60" s="852" t="s">
        <v>430</v>
      </c>
      <c r="AC60" s="690"/>
      <c r="AD60" s="843" t="s">
        <v>431</v>
      </c>
      <c r="AE60" s="690"/>
      <c r="AF60" s="843" t="s">
        <v>377</v>
      </c>
      <c r="AG60" s="690"/>
    </row>
    <row r="61" spans="1:33" ht="22.5" customHeight="1">
      <c r="A61" s="559" t="s">
        <v>136</v>
      </c>
      <c r="B61" s="152"/>
      <c r="C61" s="462"/>
      <c r="D61" s="708"/>
      <c r="E61" s="708"/>
      <c r="F61" s="448"/>
      <c r="G61" s="560" t="s">
        <v>57</v>
      </c>
      <c r="H61" s="844" t="s">
        <v>452</v>
      </c>
      <c r="I61" s="845"/>
      <c r="J61" s="846" t="s">
        <v>450</v>
      </c>
      <c r="K61" s="847"/>
      <c r="L61" s="844" t="s">
        <v>451</v>
      </c>
      <c r="M61" s="847"/>
      <c r="N61" s="607" t="s">
        <v>345</v>
      </c>
      <c r="O61" s="561"/>
      <c r="P61" s="448"/>
      <c r="Q61" s="562" t="s">
        <v>57</v>
      </c>
      <c r="R61" s="448"/>
      <c r="S61" s="562" t="s">
        <v>57</v>
      </c>
      <c r="T61" s="448"/>
      <c r="U61" s="562" t="s">
        <v>57</v>
      </c>
      <c r="V61" s="448"/>
      <c r="W61" s="562" t="s">
        <v>57</v>
      </c>
      <c r="X61" s="448"/>
      <c r="Y61" s="616" t="s">
        <v>57</v>
      </c>
      <c r="Z61" s="618"/>
      <c r="AA61" s="627" t="s">
        <v>57</v>
      </c>
      <c r="AB61" s="620" t="s">
        <v>432</v>
      </c>
      <c r="AC61" s="563" t="s">
        <v>57</v>
      </c>
      <c r="AD61" s="848" t="s">
        <v>433</v>
      </c>
      <c r="AE61" s="563" t="s">
        <v>57</v>
      </c>
      <c r="AF61" s="449"/>
      <c r="AG61" s="563" t="s">
        <v>57</v>
      </c>
    </row>
    <row r="62" spans="1:33" ht="22.5" customHeight="1">
      <c r="A62" s="293"/>
      <c r="B62" s="152"/>
      <c r="C62" s="463"/>
      <c r="D62" s="851"/>
      <c r="E62" s="851"/>
      <c r="F62" s="564" t="s">
        <v>10</v>
      </c>
      <c r="G62" s="565" t="s">
        <v>442</v>
      </c>
      <c r="H62" s="566" t="s">
        <v>10</v>
      </c>
      <c r="I62" s="567" t="s">
        <v>434</v>
      </c>
      <c r="J62" s="608" t="s">
        <v>453</v>
      </c>
      <c r="K62" s="568" t="s">
        <v>434</v>
      </c>
      <c r="L62" s="606" t="s">
        <v>437</v>
      </c>
      <c r="M62" s="569" t="s">
        <v>434</v>
      </c>
      <c r="N62" s="477" t="s">
        <v>10</v>
      </c>
      <c r="O62" s="570" t="s">
        <v>434</v>
      </c>
      <c r="P62" s="571" t="s">
        <v>10</v>
      </c>
      <c r="Q62" s="572" t="s">
        <v>434</v>
      </c>
      <c r="R62" s="571" t="s">
        <v>10</v>
      </c>
      <c r="S62" s="572" t="s">
        <v>434</v>
      </c>
      <c r="T62" s="571" t="s">
        <v>10</v>
      </c>
      <c r="U62" s="572" t="s">
        <v>434</v>
      </c>
      <c r="V62" s="571" t="s">
        <v>10</v>
      </c>
      <c r="W62" s="572" t="s">
        <v>434</v>
      </c>
      <c r="X62" s="571" t="s">
        <v>10</v>
      </c>
      <c r="Y62" s="572" t="s">
        <v>434</v>
      </c>
      <c r="Z62" s="619" t="s">
        <v>10</v>
      </c>
      <c r="AA62" s="628" t="s">
        <v>434</v>
      </c>
      <c r="AB62" s="621" t="s">
        <v>10</v>
      </c>
      <c r="AC62" s="574" t="s">
        <v>434</v>
      </c>
      <c r="AD62" s="849"/>
      <c r="AE62" s="574" t="s">
        <v>434</v>
      </c>
      <c r="AF62" s="575" t="s">
        <v>10</v>
      </c>
      <c r="AG62" s="576" t="s">
        <v>434</v>
      </c>
    </row>
    <row r="63" spans="1:33" ht="19.5" customHeight="1" thickBot="1">
      <c r="A63" s="293"/>
      <c r="C63" s="582" t="s">
        <v>346</v>
      </c>
      <c r="D63" s="450">
        <v>34089629</v>
      </c>
      <c r="E63" s="450">
        <v>32738782</v>
      </c>
      <c r="F63" s="450">
        <v>25525338</v>
      </c>
      <c r="G63" s="464">
        <f aca="true" t="shared" si="14" ref="G63:G110">F63/E63*100</f>
        <v>77.96666962136833</v>
      </c>
      <c r="H63" s="450">
        <v>21002407</v>
      </c>
      <c r="I63" s="464">
        <f aca="true" t="shared" si="15" ref="I63:I110">H63/$F63*100</f>
        <v>82.28062249361791</v>
      </c>
      <c r="J63" s="450">
        <v>639470</v>
      </c>
      <c r="K63" s="464">
        <f aca="true" t="shared" si="16" ref="K63:K110">J63/$F63*100</f>
        <v>2.5052361696444527</v>
      </c>
      <c r="L63" s="450">
        <v>3883461</v>
      </c>
      <c r="M63" s="464">
        <f aca="true" t="shared" si="17" ref="M63:M110">L63/$F63*100</f>
        <v>15.214141336737638</v>
      </c>
      <c r="N63" s="450">
        <v>4522931</v>
      </c>
      <c r="O63" s="464">
        <f aca="true" t="shared" si="18" ref="O63:O110">N63/$F63*100</f>
        <v>17.719377506382088</v>
      </c>
      <c r="P63" s="450">
        <v>2433694</v>
      </c>
      <c r="Q63" s="464">
        <f aca="true" t="shared" si="19" ref="Q63:Q110">P63/$E63*100</f>
        <v>7.433673005916957</v>
      </c>
      <c r="R63" s="450">
        <v>1097250</v>
      </c>
      <c r="S63" s="464">
        <f aca="true" t="shared" si="20" ref="S63:S110">R63/$E63*100</f>
        <v>3.351529693438198</v>
      </c>
      <c r="T63" s="450">
        <v>3181668</v>
      </c>
      <c r="U63" s="464">
        <f aca="true" t="shared" si="21" ref="U63:U110">T63/$E63*100</f>
        <v>9.718345661118365</v>
      </c>
      <c r="V63" s="450">
        <v>488585</v>
      </c>
      <c r="W63" s="464">
        <f aca="true" t="shared" si="22" ref="W63:W110">V63/$E63*100</f>
        <v>1.4923737847058574</v>
      </c>
      <c r="X63" s="450">
        <v>12247</v>
      </c>
      <c r="Y63" s="465">
        <f aca="true" t="shared" si="23" ref="Y63:Y110">X63/$E63*100</f>
        <v>0.037408233452301314</v>
      </c>
      <c r="Z63" s="547">
        <v>1350847</v>
      </c>
      <c r="AA63" s="629">
        <f aca="true" t="shared" si="24" ref="AA63:AA110">Z63/D63*100</f>
        <v>3.9626333275730277</v>
      </c>
      <c r="AB63" s="622">
        <v>27959032</v>
      </c>
      <c r="AC63" s="464">
        <f aca="true" t="shared" si="25" ref="AC63:AC110">AB63/$E63*100</f>
        <v>85.40034262728527</v>
      </c>
      <c r="AD63" s="450">
        <v>4291165</v>
      </c>
      <c r="AE63" s="464">
        <f aca="true" t="shared" si="26" ref="AE63:AE110">AD63/$E63*100</f>
        <v>13.107283588008864</v>
      </c>
      <c r="AF63" s="450">
        <v>488585</v>
      </c>
      <c r="AG63" s="579">
        <f aca="true" t="shared" si="27" ref="AG63:AG110">AF63/$E63*100</f>
        <v>1.4923737847058574</v>
      </c>
    </row>
    <row r="64" spans="1:33" ht="19.5" customHeight="1" thickTop="1">
      <c r="A64" s="293"/>
      <c r="B64">
        <v>1</v>
      </c>
      <c r="C64" s="583" t="s">
        <v>278</v>
      </c>
      <c r="D64" s="453">
        <v>1413462</v>
      </c>
      <c r="E64" s="453">
        <v>1357396</v>
      </c>
      <c r="F64" s="453">
        <v>1061225</v>
      </c>
      <c r="G64" s="466">
        <f t="shared" si="14"/>
        <v>78.18094351243116</v>
      </c>
      <c r="H64" s="453">
        <v>858325</v>
      </c>
      <c r="I64" s="466">
        <f t="shared" si="15"/>
        <v>80.88058611510283</v>
      </c>
      <c r="J64" s="453">
        <v>20006</v>
      </c>
      <c r="K64" s="466">
        <f t="shared" si="16"/>
        <v>1.8851798628942966</v>
      </c>
      <c r="L64" s="453">
        <v>182894</v>
      </c>
      <c r="M64" s="466">
        <f t="shared" si="17"/>
        <v>17.234234022002873</v>
      </c>
      <c r="N64" s="453">
        <v>202900</v>
      </c>
      <c r="O64" s="466">
        <f t="shared" si="18"/>
        <v>19.11941388489717</v>
      </c>
      <c r="P64" s="453">
        <v>107744</v>
      </c>
      <c r="Q64" s="466">
        <f t="shared" si="19"/>
        <v>7.937551016799814</v>
      </c>
      <c r="R64" s="453">
        <v>45937</v>
      </c>
      <c r="S64" s="466">
        <f t="shared" si="20"/>
        <v>3.384200336526703</v>
      </c>
      <c r="T64" s="453">
        <v>114610</v>
      </c>
      <c r="U64" s="466">
        <f t="shared" si="21"/>
        <v>8.443372457263761</v>
      </c>
      <c r="V64" s="453">
        <v>27713</v>
      </c>
      <c r="W64" s="466">
        <f t="shared" si="22"/>
        <v>2.041629708648029</v>
      </c>
      <c r="X64" s="453">
        <v>167</v>
      </c>
      <c r="Y64" s="611">
        <f t="shared" si="23"/>
        <v>0.012302968330538767</v>
      </c>
      <c r="Z64" s="548">
        <v>56066</v>
      </c>
      <c r="AA64" s="630">
        <f t="shared" si="24"/>
        <v>3.9665728544524015</v>
      </c>
      <c r="AB64" s="623">
        <v>1168969</v>
      </c>
      <c r="AC64" s="466">
        <f t="shared" si="25"/>
        <v>86.11849452923097</v>
      </c>
      <c r="AD64" s="453">
        <v>160714</v>
      </c>
      <c r="AE64" s="466">
        <f t="shared" si="26"/>
        <v>11.839875762121002</v>
      </c>
      <c r="AF64" s="453">
        <v>27713</v>
      </c>
      <c r="AG64" s="580">
        <f t="shared" si="27"/>
        <v>2.041629708648029</v>
      </c>
    </row>
    <row r="65" spans="1:33" ht="19.5" customHeight="1">
      <c r="A65" s="293"/>
      <c r="B65">
        <v>2</v>
      </c>
      <c r="C65" s="584" t="s">
        <v>347</v>
      </c>
      <c r="D65" s="453">
        <v>351719</v>
      </c>
      <c r="E65" s="453">
        <v>345596</v>
      </c>
      <c r="F65" s="453">
        <v>254806</v>
      </c>
      <c r="G65" s="466">
        <f t="shared" si="14"/>
        <v>73.72944131297817</v>
      </c>
      <c r="H65" s="453">
        <v>212332</v>
      </c>
      <c r="I65" s="466">
        <f t="shared" si="15"/>
        <v>83.33084778223433</v>
      </c>
      <c r="J65" s="453">
        <v>4222</v>
      </c>
      <c r="K65" s="466">
        <f t="shared" si="16"/>
        <v>1.656946853684764</v>
      </c>
      <c r="L65" s="453">
        <v>38252</v>
      </c>
      <c r="M65" s="466">
        <f t="shared" si="17"/>
        <v>15.012205364080907</v>
      </c>
      <c r="N65" s="453">
        <v>42474</v>
      </c>
      <c r="O65" s="466">
        <f t="shared" si="18"/>
        <v>16.669152217765674</v>
      </c>
      <c r="P65" s="453">
        <v>18759</v>
      </c>
      <c r="Q65" s="466">
        <f t="shared" si="19"/>
        <v>5.428014213127467</v>
      </c>
      <c r="R65" s="453">
        <v>15054</v>
      </c>
      <c r="S65" s="466">
        <f t="shared" si="20"/>
        <v>4.355953193902707</v>
      </c>
      <c r="T65" s="453">
        <v>44296</v>
      </c>
      <c r="U65" s="466">
        <f t="shared" si="21"/>
        <v>12.81727797775437</v>
      </c>
      <c r="V65" s="453">
        <v>12635</v>
      </c>
      <c r="W65" s="466">
        <f t="shared" si="22"/>
        <v>3.656002962997257</v>
      </c>
      <c r="X65" s="453">
        <v>46</v>
      </c>
      <c r="Y65" s="611">
        <f t="shared" si="23"/>
        <v>0.0133103392400375</v>
      </c>
      <c r="Z65" s="548">
        <v>6123</v>
      </c>
      <c r="AA65" s="630">
        <f t="shared" si="24"/>
        <v>1.7408783716546448</v>
      </c>
      <c r="AB65" s="623">
        <v>273565</v>
      </c>
      <c r="AC65" s="466">
        <f t="shared" si="25"/>
        <v>79.15745552610562</v>
      </c>
      <c r="AD65" s="453">
        <v>59396</v>
      </c>
      <c r="AE65" s="466">
        <f t="shared" si="26"/>
        <v>17.186541510897115</v>
      </c>
      <c r="AF65" s="453">
        <v>12635</v>
      </c>
      <c r="AG65" s="580">
        <f t="shared" si="27"/>
        <v>3.656002962997257</v>
      </c>
    </row>
    <row r="66" spans="1:33" ht="19.5" customHeight="1">
      <c r="A66" s="293"/>
      <c r="B66">
        <v>3</v>
      </c>
      <c r="C66" s="584" t="s">
        <v>348</v>
      </c>
      <c r="D66" s="453">
        <v>350534</v>
      </c>
      <c r="E66" s="453">
        <v>349168</v>
      </c>
      <c r="F66" s="453">
        <v>261796</v>
      </c>
      <c r="G66" s="466">
        <f t="shared" si="14"/>
        <v>74.97708839297988</v>
      </c>
      <c r="H66" s="453">
        <v>215788</v>
      </c>
      <c r="I66" s="466">
        <f t="shared" si="15"/>
        <v>82.42601109260646</v>
      </c>
      <c r="J66" s="453">
        <v>5150</v>
      </c>
      <c r="K66" s="466">
        <f t="shared" si="16"/>
        <v>1.9671805527968342</v>
      </c>
      <c r="L66" s="453">
        <v>40858</v>
      </c>
      <c r="M66" s="466">
        <f t="shared" si="17"/>
        <v>15.60680835459671</v>
      </c>
      <c r="N66" s="453">
        <v>46008</v>
      </c>
      <c r="O66" s="466">
        <f t="shared" si="18"/>
        <v>17.57398890739354</v>
      </c>
      <c r="P66" s="453">
        <v>18935</v>
      </c>
      <c r="Q66" s="466">
        <f t="shared" si="19"/>
        <v>5.422890986573798</v>
      </c>
      <c r="R66" s="453">
        <v>11585</v>
      </c>
      <c r="S66" s="466">
        <f t="shared" si="20"/>
        <v>3.3178870916006047</v>
      </c>
      <c r="T66" s="453">
        <v>46957</v>
      </c>
      <c r="U66" s="466">
        <f t="shared" si="21"/>
        <v>13.448254135545067</v>
      </c>
      <c r="V66" s="453">
        <v>9808</v>
      </c>
      <c r="W66" s="466">
        <f t="shared" si="22"/>
        <v>2.8089630206662695</v>
      </c>
      <c r="X66" s="453">
        <v>87</v>
      </c>
      <c r="Y66" s="611">
        <f t="shared" si="23"/>
        <v>0.024916372634376575</v>
      </c>
      <c r="Z66" s="548">
        <v>1366</v>
      </c>
      <c r="AA66" s="630">
        <f t="shared" si="24"/>
        <v>0.38969115692058404</v>
      </c>
      <c r="AB66" s="623">
        <v>280731</v>
      </c>
      <c r="AC66" s="466">
        <f t="shared" si="25"/>
        <v>80.39997937955367</v>
      </c>
      <c r="AD66" s="453">
        <v>58629</v>
      </c>
      <c r="AE66" s="466">
        <f t="shared" si="26"/>
        <v>16.79105759978005</v>
      </c>
      <c r="AF66" s="453">
        <v>9808</v>
      </c>
      <c r="AG66" s="580">
        <f t="shared" si="27"/>
        <v>2.8089630206662695</v>
      </c>
    </row>
    <row r="67" spans="1:33" ht="19.5" customHeight="1">
      <c r="A67" s="293"/>
      <c r="B67">
        <v>4</v>
      </c>
      <c r="C67" s="584" t="s">
        <v>349</v>
      </c>
      <c r="D67" s="453">
        <v>604782</v>
      </c>
      <c r="E67" s="453">
        <v>600104</v>
      </c>
      <c r="F67" s="453">
        <v>475607</v>
      </c>
      <c r="G67" s="466">
        <f t="shared" si="14"/>
        <v>79.25409595670084</v>
      </c>
      <c r="H67" s="453">
        <v>391768</v>
      </c>
      <c r="I67" s="466">
        <f t="shared" si="15"/>
        <v>82.37221066973362</v>
      </c>
      <c r="J67" s="453">
        <v>11521</v>
      </c>
      <c r="K67" s="466">
        <f t="shared" si="16"/>
        <v>2.4223781399348625</v>
      </c>
      <c r="L67" s="453">
        <v>72318</v>
      </c>
      <c r="M67" s="466">
        <f t="shared" si="17"/>
        <v>15.205411190331514</v>
      </c>
      <c r="N67" s="453">
        <v>83839</v>
      </c>
      <c r="O67" s="466">
        <f t="shared" si="18"/>
        <v>17.627789330266374</v>
      </c>
      <c r="P67" s="453">
        <v>39414</v>
      </c>
      <c r="Q67" s="466">
        <f t="shared" si="19"/>
        <v>6.567861570661085</v>
      </c>
      <c r="R67" s="453">
        <v>17918</v>
      </c>
      <c r="S67" s="466">
        <f t="shared" si="20"/>
        <v>2.9858157919293986</v>
      </c>
      <c r="T67" s="453">
        <v>56815</v>
      </c>
      <c r="U67" s="466">
        <f t="shared" si="21"/>
        <v>9.467525628890993</v>
      </c>
      <c r="V67" s="453">
        <v>10264</v>
      </c>
      <c r="W67" s="466">
        <f t="shared" si="22"/>
        <v>1.7103702024982337</v>
      </c>
      <c r="X67" s="453">
        <v>86</v>
      </c>
      <c r="Y67" s="611">
        <f t="shared" si="23"/>
        <v>0.014330849319451295</v>
      </c>
      <c r="Z67" s="548">
        <v>4678</v>
      </c>
      <c r="AA67" s="630">
        <f t="shared" si="24"/>
        <v>0.7735018568674332</v>
      </c>
      <c r="AB67" s="623">
        <v>515021</v>
      </c>
      <c r="AC67" s="466">
        <f t="shared" si="25"/>
        <v>85.82195752736193</v>
      </c>
      <c r="AD67" s="453">
        <v>74819</v>
      </c>
      <c r="AE67" s="466">
        <f t="shared" si="26"/>
        <v>12.467672270139843</v>
      </c>
      <c r="AF67" s="453">
        <v>10264</v>
      </c>
      <c r="AG67" s="580">
        <f t="shared" si="27"/>
        <v>1.7103702024982337</v>
      </c>
    </row>
    <row r="68" spans="1:33" ht="19.5" customHeight="1">
      <c r="A68" s="293"/>
      <c r="B68">
        <v>5</v>
      </c>
      <c r="C68" s="584" t="s">
        <v>274</v>
      </c>
      <c r="D68" s="453">
        <v>279720</v>
      </c>
      <c r="E68" s="453">
        <v>278114</v>
      </c>
      <c r="F68" s="453">
        <v>205309</v>
      </c>
      <c r="G68" s="466">
        <f t="shared" si="14"/>
        <v>73.82188598919868</v>
      </c>
      <c r="H68" s="453">
        <v>170551</v>
      </c>
      <c r="I68" s="466">
        <f t="shared" si="15"/>
        <v>83.07039632943514</v>
      </c>
      <c r="J68" s="453">
        <v>4025</v>
      </c>
      <c r="K68" s="466">
        <f t="shared" si="16"/>
        <v>1.9604595999201204</v>
      </c>
      <c r="L68" s="453">
        <v>30733</v>
      </c>
      <c r="M68" s="466">
        <f t="shared" si="17"/>
        <v>14.969144070644735</v>
      </c>
      <c r="N68" s="453">
        <v>34758</v>
      </c>
      <c r="O68" s="466">
        <f t="shared" si="18"/>
        <v>16.929603670564855</v>
      </c>
      <c r="P68" s="453">
        <v>15593</v>
      </c>
      <c r="Q68" s="466">
        <f t="shared" si="19"/>
        <v>5.606693657996361</v>
      </c>
      <c r="R68" s="453">
        <v>9903</v>
      </c>
      <c r="S68" s="466">
        <f t="shared" si="20"/>
        <v>3.5607700439388164</v>
      </c>
      <c r="T68" s="453">
        <v>40419</v>
      </c>
      <c r="U68" s="466">
        <f t="shared" si="21"/>
        <v>14.533248955464305</v>
      </c>
      <c r="V68" s="453">
        <v>6796</v>
      </c>
      <c r="W68" s="466">
        <f t="shared" si="22"/>
        <v>2.4436022638198724</v>
      </c>
      <c r="X68" s="453">
        <v>94</v>
      </c>
      <c r="Y68" s="611">
        <f t="shared" si="23"/>
        <v>0.033799089581969984</v>
      </c>
      <c r="Z68" s="548">
        <v>1606</v>
      </c>
      <c r="AA68" s="630">
        <f t="shared" si="24"/>
        <v>0.5741455741455742</v>
      </c>
      <c r="AB68" s="623">
        <v>220902</v>
      </c>
      <c r="AC68" s="466">
        <f t="shared" si="25"/>
        <v>79.42857964719504</v>
      </c>
      <c r="AD68" s="453">
        <v>50416</v>
      </c>
      <c r="AE68" s="466">
        <f t="shared" si="26"/>
        <v>18.127818088985094</v>
      </c>
      <c r="AF68" s="453">
        <v>6796</v>
      </c>
      <c r="AG68" s="580">
        <f t="shared" si="27"/>
        <v>2.4436022638198724</v>
      </c>
    </row>
    <row r="69" spans="1:33" ht="19.5" customHeight="1">
      <c r="A69" s="293"/>
      <c r="B69">
        <v>6</v>
      </c>
      <c r="C69" s="584" t="s">
        <v>350</v>
      </c>
      <c r="D69" s="453">
        <v>314259</v>
      </c>
      <c r="E69" s="453">
        <v>312990</v>
      </c>
      <c r="F69" s="453">
        <v>226560</v>
      </c>
      <c r="G69" s="466">
        <f t="shared" si="14"/>
        <v>72.38569922361737</v>
      </c>
      <c r="H69" s="453">
        <v>190118</v>
      </c>
      <c r="I69" s="466">
        <f t="shared" si="15"/>
        <v>83.91507768361582</v>
      </c>
      <c r="J69" s="453">
        <v>5585</v>
      </c>
      <c r="K69" s="466">
        <f t="shared" si="16"/>
        <v>2.4651306497175143</v>
      </c>
      <c r="L69" s="453">
        <v>30857</v>
      </c>
      <c r="M69" s="466">
        <f t="shared" si="17"/>
        <v>13.619791666666666</v>
      </c>
      <c r="N69" s="453">
        <v>36442</v>
      </c>
      <c r="O69" s="466">
        <f t="shared" si="18"/>
        <v>16.08492231638418</v>
      </c>
      <c r="P69" s="453">
        <v>20935</v>
      </c>
      <c r="Q69" s="466">
        <f t="shared" si="19"/>
        <v>6.6887120994280975</v>
      </c>
      <c r="R69" s="453">
        <v>10962</v>
      </c>
      <c r="S69" s="466">
        <f t="shared" si="20"/>
        <v>3.502348317837631</v>
      </c>
      <c r="T69" s="453">
        <v>44959</v>
      </c>
      <c r="U69" s="466">
        <f t="shared" si="21"/>
        <v>14.3643566887121</v>
      </c>
      <c r="V69" s="453">
        <v>9430</v>
      </c>
      <c r="W69" s="466">
        <f t="shared" si="22"/>
        <v>3.0128758107287776</v>
      </c>
      <c r="X69" s="453">
        <v>144</v>
      </c>
      <c r="Y69" s="611">
        <f t="shared" si="23"/>
        <v>0.04600785967602799</v>
      </c>
      <c r="Z69" s="548">
        <v>1269</v>
      </c>
      <c r="AA69" s="630">
        <f t="shared" si="24"/>
        <v>0.4038070508720514</v>
      </c>
      <c r="AB69" s="623">
        <v>247495</v>
      </c>
      <c r="AC69" s="466">
        <f t="shared" si="25"/>
        <v>79.07441132304547</v>
      </c>
      <c r="AD69" s="453">
        <v>56065</v>
      </c>
      <c r="AE69" s="466">
        <f t="shared" si="26"/>
        <v>17.912712866225757</v>
      </c>
      <c r="AF69" s="453">
        <v>9430</v>
      </c>
      <c r="AG69" s="580">
        <f t="shared" si="27"/>
        <v>3.0128758107287776</v>
      </c>
    </row>
    <row r="70" spans="1:33" ht="19.5" customHeight="1">
      <c r="A70" s="293"/>
      <c r="B70">
        <v>7</v>
      </c>
      <c r="C70" s="584" t="s">
        <v>351</v>
      </c>
      <c r="D70" s="453">
        <v>529577</v>
      </c>
      <c r="E70" s="453">
        <v>523911</v>
      </c>
      <c r="F70" s="453">
        <v>395800</v>
      </c>
      <c r="G70" s="466">
        <f t="shared" si="14"/>
        <v>75.54718263216462</v>
      </c>
      <c r="H70" s="453">
        <v>331909</v>
      </c>
      <c r="I70" s="466">
        <f t="shared" si="15"/>
        <v>83.8577564426478</v>
      </c>
      <c r="J70" s="453">
        <v>11810</v>
      </c>
      <c r="K70" s="466">
        <f t="shared" si="16"/>
        <v>2.9838302172814553</v>
      </c>
      <c r="L70" s="453">
        <v>52081</v>
      </c>
      <c r="M70" s="466">
        <f t="shared" si="17"/>
        <v>13.158413340070743</v>
      </c>
      <c r="N70" s="453">
        <v>63891</v>
      </c>
      <c r="O70" s="466">
        <f t="shared" si="18"/>
        <v>16.1422435573522</v>
      </c>
      <c r="P70" s="453">
        <v>35545</v>
      </c>
      <c r="Q70" s="466">
        <f t="shared" si="19"/>
        <v>6.784549284134138</v>
      </c>
      <c r="R70" s="453">
        <v>16412</v>
      </c>
      <c r="S70" s="466">
        <f t="shared" si="20"/>
        <v>3.132593131276114</v>
      </c>
      <c r="T70" s="453">
        <v>64047</v>
      </c>
      <c r="U70" s="466">
        <f t="shared" si="21"/>
        <v>12.2247862709506</v>
      </c>
      <c r="V70" s="453">
        <v>11895</v>
      </c>
      <c r="W70" s="466">
        <f t="shared" si="22"/>
        <v>2.270423793354215</v>
      </c>
      <c r="X70" s="453">
        <v>212</v>
      </c>
      <c r="Y70" s="611">
        <f t="shared" si="23"/>
        <v>0.040464888120310516</v>
      </c>
      <c r="Z70" s="548">
        <v>5666</v>
      </c>
      <c r="AA70" s="630">
        <f t="shared" si="24"/>
        <v>1.069910513485291</v>
      </c>
      <c r="AB70" s="623">
        <v>431345</v>
      </c>
      <c r="AC70" s="466">
        <f t="shared" si="25"/>
        <v>82.33173191629875</v>
      </c>
      <c r="AD70" s="453">
        <v>80671</v>
      </c>
      <c r="AE70" s="466">
        <f t="shared" si="26"/>
        <v>15.397844290347024</v>
      </c>
      <c r="AF70" s="453">
        <v>11895</v>
      </c>
      <c r="AG70" s="580">
        <f t="shared" si="27"/>
        <v>2.270423793354215</v>
      </c>
    </row>
    <row r="71" spans="1:33" ht="19.5" customHeight="1">
      <c r="A71" s="293"/>
      <c r="B71">
        <v>8</v>
      </c>
      <c r="C71" s="584" t="s">
        <v>352</v>
      </c>
      <c r="D71" s="453">
        <v>837371</v>
      </c>
      <c r="E71" s="453">
        <v>809400</v>
      </c>
      <c r="F71" s="453">
        <v>633953</v>
      </c>
      <c r="G71" s="466">
        <f t="shared" si="14"/>
        <v>78.32382011366444</v>
      </c>
      <c r="H71" s="453">
        <v>526217</v>
      </c>
      <c r="I71" s="466">
        <f t="shared" si="15"/>
        <v>83.00568023181529</v>
      </c>
      <c r="J71" s="453">
        <v>19948</v>
      </c>
      <c r="K71" s="466">
        <f t="shared" si="16"/>
        <v>3.146605505455452</v>
      </c>
      <c r="L71" s="453">
        <v>87788</v>
      </c>
      <c r="M71" s="466">
        <f t="shared" si="17"/>
        <v>13.847714262729255</v>
      </c>
      <c r="N71" s="453">
        <v>107736</v>
      </c>
      <c r="O71" s="466">
        <f t="shared" si="18"/>
        <v>16.994319768184706</v>
      </c>
      <c r="P71" s="453">
        <v>47771</v>
      </c>
      <c r="Q71" s="466">
        <f t="shared" si="19"/>
        <v>5.902026192241166</v>
      </c>
      <c r="R71" s="453">
        <v>27992</v>
      </c>
      <c r="S71" s="466">
        <f t="shared" si="20"/>
        <v>3.4583642204101803</v>
      </c>
      <c r="T71" s="453">
        <v>82572</v>
      </c>
      <c r="U71" s="466">
        <f t="shared" si="21"/>
        <v>10.201630837657524</v>
      </c>
      <c r="V71" s="453">
        <v>16872</v>
      </c>
      <c r="W71" s="466">
        <f t="shared" si="22"/>
        <v>2.084507042253521</v>
      </c>
      <c r="X71" s="453">
        <v>240</v>
      </c>
      <c r="Y71" s="611">
        <f t="shared" si="23"/>
        <v>0.02965159377316531</v>
      </c>
      <c r="Z71" s="548">
        <v>27971</v>
      </c>
      <c r="AA71" s="630">
        <f t="shared" si="24"/>
        <v>3.3403354068865534</v>
      </c>
      <c r="AB71" s="623">
        <v>681724</v>
      </c>
      <c r="AC71" s="466">
        <f t="shared" si="25"/>
        <v>84.2258463059056</v>
      </c>
      <c r="AD71" s="453">
        <v>110804</v>
      </c>
      <c r="AE71" s="466">
        <f t="shared" si="26"/>
        <v>13.68964665184087</v>
      </c>
      <c r="AF71" s="453">
        <v>16872</v>
      </c>
      <c r="AG71" s="580">
        <f t="shared" si="27"/>
        <v>2.084507042253521</v>
      </c>
    </row>
    <row r="72" spans="1:33" ht="19.5" customHeight="1">
      <c r="A72" s="293"/>
      <c r="B72">
        <v>9</v>
      </c>
      <c r="C72" s="584" t="s">
        <v>265</v>
      </c>
      <c r="D72" s="453">
        <v>568915</v>
      </c>
      <c r="E72" s="453">
        <v>556589</v>
      </c>
      <c r="F72" s="453">
        <v>432517</v>
      </c>
      <c r="G72" s="466">
        <f t="shared" si="14"/>
        <v>77.7085066359558</v>
      </c>
      <c r="H72" s="453">
        <v>359946</v>
      </c>
      <c r="I72" s="466">
        <f t="shared" si="15"/>
        <v>83.22123754673227</v>
      </c>
      <c r="J72" s="453">
        <v>16173</v>
      </c>
      <c r="K72" s="466">
        <f t="shared" si="16"/>
        <v>3.7392749880351523</v>
      </c>
      <c r="L72" s="453">
        <v>56398</v>
      </c>
      <c r="M72" s="466">
        <f t="shared" si="17"/>
        <v>13.039487465232579</v>
      </c>
      <c r="N72" s="453">
        <v>72571</v>
      </c>
      <c r="O72" s="466">
        <f t="shared" si="18"/>
        <v>16.77876245326773</v>
      </c>
      <c r="P72" s="453">
        <v>38574</v>
      </c>
      <c r="Q72" s="466">
        <f t="shared" si="19"/>
        <v>6.930428017801287</v>
      </c>
      <c r="R72" s="453">
        <v>17295</v>
      </c>
      <c r="S72" s="466">
        <f t="shared" si="20"/>
        <v>3.107319763775425</v>
      </c>
      <c r="T72" s="453">
        <v>56963</v>
      </c>
      <c r="U72" s="466">
        <f t="shared" si="21"/>
        <v>10.234302151138452</v>
      </c>
      <c r="V72" s="453">
        <v>11049</v>
      </c>
      <c r="W72" s="466">
        <f t="shared" si="22"/>
        <v>1.9851272662593047</v>
      </c>
      <c r="X72" s="453">
        <v>191</v>
      </c>
      <c r="Y72" s="611">
        <f t="shared" si="23"/>
        <v>0.034316165069737274</v>
      </c>
      <c r="Z72" s="548">
        <v>12326</v>
      </c>
      <c r="AA72" s="630">
        <f t="shared" si="24"/>
        <v>2.1665802448520433</v>
      </c>
      <c r="AB72" s="623">
        <v>471091</v>
      </c>
      <c r="AC72" s="466">
        <f t="shared" si="25"/>
        <v>84.63893465375708</v>
      </c>
      <c r="AD72" s="453">
        <v>74449</v>
      </c>
      <c r="AE72" s="466">
        <f t="shared" si="26"/>
        <v>13.375938079983616</v>
      </c>
      <c r="AF72" s="453">
        <v>11049</v>
      </c>
      <c r="AG72" s="580">
        <f t="shared" si="27"/>
        <v>1.9851272662593047</v>
      </c>
    </row>
    <row r="73" spans="1:33" ht="19.5" customHeight="1">
      <c r="A73" s="293"/>
      <c r="B73">
        <v>10</v>
      </c>
      <c r="C73" s="584" t="s">
        <v>353</v>
      </c>
      <c r="D73" s="453">
        <v>555570</v>
      </c>
      <c r="E73" s="453">
        <v>546660</v>
      </c>
      <c r="F73" s="453">
        <v>416859</v>
      </c>
      <c r="G73" s="466">
        <f t="shared" si="14"/>
        <v>76.25562506859839</v>
      </c>
      <c r="H73" s="453">
        <v>342617</v>
      </c>
      <c r="I73" s="466">
        <f t="shared" si="15"/>
        <v>82.19014103090014</v>
      </c>
      <c r="J73" s="453">
        <v>13826</v>
      </c>
      <c r="K73" s="466">
        <f t="shared" si="16"/>
        <v>3.316709007122312</v>
      </c>
      <c r="L73" s="453">
        <v>60416</v>
      </c>
      <c r="M73" s="466">
        <f t="shared" si="17"/>
        <v>14.49314996197755</v>
      </c>
      <c r="N73" s="453">
        <v>74242</v>
      </c>
      <c r="O73" s="466">
        <f t="shared" si="18"/>
        <v>17.809858969099864</v>
      </c>
      <c r="P73" s="453">
        <v>41016</v>
      </c>
      <c r="Q73" s="466">
        <f t="shared" si="19"/>
        <v>7.503018329491823</v>
      </c>
      <c r="R73" s="453">
        <v>19119</v>
      </c>
      <c r="S73" s="466">
        <f t="shared" si="20"/>
        <v>3.497420700252442</v>
      </c>
      <c r="T73" s="453">
        <v>59030</v>
      </c>
      <c r="U73" s="466">
        <f t="shared" si="21"/>
        <v>10.798302418322175</v>
      </c>
      <c r="V73" s="453">
        <v>10367</v>
      </c>
      <c r="W73" s="466">
        <f t="shared" si="22"/>
        <v>1.896425566165441</v>
      </c>
      <c r="X73" s="453">
        <v>269</v>
      </c>
      <c r="Y73" s="611">
        <f t="shared" si="23"/>
        <v>0.049207917169721574</v>
      </c>
      <c r="Z73" s="548">
        <v>8910</v>
      </c>
      <c r="AA73" s="630">
        <f t="shared" si="24"/>
        <v>1.6037583022841406</v>
      </c>
      <c r="AB73" s="623">
        <v>457875</v>
      </c>
      <c r="AC73" s="466">
        <f t="shared" si="25"/>
        <v>83.75864339809021</v>
      </c>
      <c r="AD73" s="453">
        <v>78418</v>
      </c>
      <c r="AE73" s="466">
        <f t="shared" si="26"/>
        <v>14.344931035744338</v>
      </c>
      <c r="AF73" s="453">
        <v>10367</v>
      </c>
      <c r="AG73" s="580">
        <f t="shared" si="27"/>
        <v>1.896425566165441</v>
      </c>
    </row>
    <row r="74" spans="1:33" ht="19.5" customHeight="1">
      <c r="A74" s="293"/>
      <c r="B74">
        <v>11</v>
      </c>
      <c r="C74" s="584" t="s">
        <v>263</v>
      </c>
      <c r="D74" s="453">
        <v>2069278</v>
      </c>
      <c r="E74" s="453">
        <v>1961740</v>
      </c>
      <c r="F74" s="453">
        <v>1593684</v>
      </c>
      <c r="G74" s="466">
        <f t="shared" si="14"/>
        <v>81.23828845820546</v>
      </c>
      <c r="H74" s="453">
        <v>1302236</v>
      </c>
      <c r="I74" s="466">
        <f t="shared" si="15"/>
        <v>81.71230934112408</v>
      </c>
      <c r="J74" s="453">
        <v>40447</v>
      </c>
      <c r="K74" s="466">
        <f t="shared" si="16"/>
        <v>2.537956081632243</v>
      </c>
      <c r="L74" s="453">
        <v>251001</v>
      </c>
      <c r="M74" s="466">
        <f t="shared" si="17"/>
        <v>15.749734577243668</v>
      </c>
      <c r="N74" s="453">
        <v>291448</v>
      </c>
      <c r="O74" s="466">
        <f t="shared" si="18"/>
        <v>18.287690658875913</v>
      </c>
      <c r="P74" s="453">
        <v>145776</v>
      </c>
      <c r="Q74" s="466">
        <f t="shared" si="19"/>
        <v>7.430954152945854</v>
      </c>
      <c r="R74" s="453">
        <v>50047</v>
      </c>
      <c r="S74" s="466">
        <f t="shared" si="20"/>
        <v>2.5511535677510784</v>
      </c>
      <c r="T74" s="453">
        <v>152437</v>
      </c>
      <c r="U74" s="466">
        <f t="shared" si="21"/>
        <v>7.770499658466464</v>
      </c>
      <c r="V74" s="453">
        <v>19012</v>
      </c>
      <c r="W74" s="466">
        <f t="shared" si="22"/>
        <v>0.9691396413388115</v>
      </c>
      <c r="X74" s="453">
        <v>784</v>
      </c>
      <c r="Y74" s="611">
        <f t="shared" si="23"/>
        <v>0.03996452129232212</v>
      </c>
      <c r="Z74" s="548">
        <v>107538</v>
      </c>
      <c r="AA74" s="630">
        <f t="shared" si="24"/>
        <v>5.196885097120831</v>
      </c>
      <c r="AB74" s="623">
        <v>1739460</v>
      </c>
      <c r="AC74" s="466">
        <f t="shared" si="25"/>
        <v>88.66924261115132</v>
      </c>
      <c r="AD74" s="453">
        <v>203268</v>
      </c>
      <c r="AE74" s="466">
        <f t="shared" si="26"/>
        <v>10.361617747509863</v>
      </c>
      <c r="AF74" s="453">
        <v>19012</v>
      </c>
      <c r="AG74" s="580">
        <f t="shared" si="27"/>
        <v>0.9691396413388115</v>
      </c>
    </row>
    <row r="75" spans="1:33" ht="19.5" customHeight="1">
      <c r="A75" s="293"/>
      <c r="B75">
        <v>12</v>
      </c>
      <c r="C75" s="584" t="s">
        <v>354</v>
      </c>
      <c r="D75" s="453">
        <v>1711659</v>
      </c>
      <c r="E75" s="453">
        <v>1646022</v>
      </c>
      <c r="F75" s="453">
        <v>1342831</v>
      </c>
      <c r="G75" s="466">
        <f t="shared" si="14"/>
        <v>81.58037984911502</v>
      </c>
      <c r="H75" s="453">
        <v>1106957</v>
      </c>
      <c r="I75" s="466">
        <f t="shared" si="15"/>
        <v>82.43457292838787</v>
      </c>
      <c r="J75" s="453">
        <v>34602</v>
      </c>
      <c r="K75" s="466">
        <f t="shared" si="16"/>
        <v>2.57679484611243</v>
      </c>
      <c r="L75" s="453">
        <v>201272</v>
      </c>
      <c r="M75" s="466">
        <f t="shared" si="17"/>
        <v>14.98863222549971</v>
      </c>
      <c r="N75" s="453">
        <v>235874</v>
      </c>
      <c r="O75" s="466">
        <f t="shared" si="18"/>
        <v>17.565427071612138</v>
      </c>
      <c r="P75" s="453">
        <v>117404</v>
      </c>
      <c r="Q75" s="466">
        <f t="shared" si="19"/>
        <v>7.132589965383208</v>
      </c>
      <c r="R75" s="453">
        <v>42155</v>
      </c>
      <c r="S75" s="466">
        <f t="shared" si="20"/>
        <v>2.5610228781875333</v>
      </c>
      <c r="T75" s="453">
        <v>123540</v>
      </c>
      <c r="U75" s="466">
        <f t="shared" si="21"/>
        <v>7.505367485975278</v>
      </c>
      <c r="V75" s="453">
        <v>19691</v>
      </c>
      <c r="W75" s="466">
        <f t="shared" si="22"/>
        <v>1.1962780570369047</v>
      </c>
      <c r="X75" s="453">
        <v>401</v>
      </c>
      <c r="Y75" s="611">
        <f t="shared" si="23"/>
        <v>0.024361764302056717</v>
      </c>
      <c r="Z75" s="548">
        <v>65637</v>
      </c>
      <c r="AA75" s="630">
        <f t="shared" si="24"/>
        <v>3.834700720178494</v>
      </c>
      <c r="AB75" s="623">
        <v>1460235</v>
      </c>
      <c r="AC75" s="466">
        <f t="shared" si="25"/>
        <v>88.71296981449822</v>
      </c>
      <c r="AD75" s="453">
        <v>166096</v>
      </c>
      <c r="AE75" s="466">
        <f t="shared" si="26"/>
        <v>10.090752128464867</v>
      </c>
      <c r="AF75" s="453">
        <v>19691</v>
      </c>
      <c r="AG75" s="580">
        <f t="shared" si="27"/>
        <v>1.1962780570369047</v>
      </c>
    </row>
    <row r="76" spans="1:33" ht="19.5" customHeight="1">
      <c r="A76" s="293"/>
      <c r="B76">
        <v>13</v>
      </c>
      <c r="C76" s="584" t="s">
        <v>262</v>
      </c>
      <c r="D76" s="453">
        <v>3460120</v>
      </c>
      <c r="E76" s="453">
        <v>3049931</v>
      </c>
      <c r="F76" s="453">
        <v>2338101</v>
      </c>
      <c r="G76" s="466">
        <f t="shared" si="14"/>
        <v>76.66078347346219</v>
      </c>
      <c r="H76" s="453">
        <v>1888600</v>
      </c>
      <c r="I76" s="466">
        <f t="shared" si="15"/>
        <v>80.77495369105098</v>
      </c>
      <c r="J76" s="453">
        <v>59560</v>
      </c>
      <c r="K76" s="466">
        <f t="shared" si="16"/>
        <v>2.5473664311336424</v>
      </c>
      <c r="L76" s="453">
        <v>389941</v>
      </c>
      <c r="M76" s="466">
        <f t="shared" si="17"/>
        <v>16.677679877815372</v>
      </c>
      <c r="N76" s="453">
        <v>449501</v>
      </c>
      <c r="O76" s="466">
        <f t="shared" si="18"/>
        <v>19.225046308949015</v>
      </c>
      <c r="P76" s="453">
        <v>327705</v>
      </c>
      <c r="Q76" s="466">
        <f t="shared" si="19"/>
        <v>10.74466930563347</v>
      </c>
      <c r="R76" s="453">
        <v>94316</v>
      </c>
      <c r="S76" s="466">
        <f t="shared" si="20"/>
        <v>3.0923978280164373</v>
      </c>
      <c r="T76" s="453">
        <v>264309</v>
      </c>
      <c r="U76" s="466">
        <f t="shared" si="21"/>
        <v>8.66606490441915</v>
      </c>
      <c r="V76" s="453">
        <v>24702</v>
      </c>
      <c r="W76" s="466">
        <f t="shared" si="22"/>
        <v>0.8099199621237332</v>
      </c>
      <c r="X76" s="453">
        <v>798</v>
      </c>
      <c r="Y76" s="611">
        <f t="shared" si="23"/>
        <v>0.026164526345022233</v>
      </c>
      <c r="Z76" s="548">
        <v>410189</v>
      </c>
      <c r="AA76" s="630">
        <f t="shared" si="24"/>
        <v>11.854762262580488</v>
      </c>
      <c r="AB76" s="623">
        <v>2665806</v>
      </c>
      <c r="AC76" s="466">
        <f t="shared" si="25"/>
        <v>87.40545277909565</v>
      </c>
      <c r="AD76" s="453">
        <v>359423</v>
      </c>
      <c r="AE76" s="466">
        <f t="shared" si="26"/>
        <v>11.784627258780608</v>
      </c>
      <c r="AF76" s="453">
        <v>24702</v>
      </c>
      <c r="AG76" s="580">
        <f t="shared" si="27"/>
        <v>0.8099199621237332</v>
      </c>
    </row>
    <row r="77" spans="1:33" ht="19.5" customHeight="1">
      <c r="A77" s="293"/>
      <c r="B77">
        <v>14</v>
      </c>
      <c r="C77" s="584" t="s">
        <v>264</v>
      </c>
      <c r="D77" s="453">
        <v>2474382</v>
      </c>
      <c r="E77" s="453">
        <v>2411057</v>
      </c>
      <c r="F77" s="453">
        <v>2001971</v>
      </c>
      <c r="G77" s="466">
        <f t="shared" si="14"/>
        <v>83.03291875720898</v>
      </c>
      <c r="H77" s="453">
        <v>1644505</v>
      </c>
      <c r="I77" s="466">
        <f t="shared" si="15"/>
        <v>82.14429679550803</v>
      </c>
      <c r="J77" s="453">
        <v>52582</v>
      </c>
      <c r="K77" s="466">
        <f t="shared" si="16"/>
        <v>2.626511572844961</v>
      </c>
      <c r="L77" s="453">
        <v>304884</v>
      </c>
      <c r="M77" s="466">
        <f t="shared" si="17"/>
        <v>15.229191631647012</v>
      </c>
      <c r="N77" s="453">
        <v>357466</v>
      </c>
      <c r="O77" s="466">
        <f t="shared" si="18"/>
        <v>17.855703204491974</v>
      </c>
      <c r="P77" s="453">
        <v>191041</v>
      </c>
      <c r="Q77" s="466">
        <f t="shared" si="19"/>
        <v>7.92353727016823</v>
      </c>
      <c r="R77" s="453">
        <v>54258</v>
      </c>
      <c r="S77" s="466">
        <f t="shared" si="20"/>
        <v>2.2503823012064834</v>
      </c>
      <c r="T77" s="453">
        <v>147966</v>
      </c>
      <c r="U77" s="466">
        <f t="shared" si="21"/>
        <v>6.13697643813481</v>
      </c>
      <c r="V77" s="453">
        <v>15419</v>
      </c>
      <c r="W77" s="466">
        <f t="shared" si="22"/>
        <v>0.6395120480353638</v>
      </c>
      <c r="X77" s="453">
        <v>402</v>
      </c>
      <c r="Y77" s="611">
        <f t="shared" si="23"/>
        <v>0.016673185246138932</v>
      </c>
      <c r="Z77" s="548">
        <v>63325</v>
      </c>
      <c r="AA77" s="630">
        <f t="shared" si="24"/>
        <v>2.559224889285486</v>
      </c>
      <c r="AB77" s="623">
        <v>2193012</v>
      </c>
      <c r="AC77" s="466">
        <f t="shared" si="25"/>
        <v>90.95645602737721</v>
      </c>
      <c r="AD77" s="453">
        <v>202626</v>
      </c>
      <c r="AE77" s="466">
        <f t="shared" si="26"/>
        <v>8.404031924587432</v>
      </c>
      <c r="AF77" s="453">
        <v>15419</v>
      </c>
      <c r="AG77" s="580">
        <f t="shared" si="27"/>
        <v>0.6395120480353638</v>
      </c>
    </row>
    <row r="78" spans="1:33" ht="19.5" customHeight="1">
      <c r="A78" s="293"/>
      <c r="B78">
        <v>15</v>
      </c>
      <c r="C78" s="584" t="s">
        <v>355</v>
      </c>
      <c r="D78" s="453">
        <v>649703</v>
      </c>
      <c r="E78" s="453">
        <v>644919</v>
      </c>
      <c r="F78" s="453">
        <v>493691</v>
      </c>
      <c r="G78" s="466">
        <f t="shared" si="14"/>
        <v>76.55085367309692</v>
      </c>
      <c r="H78" s="453">
        <v>420381</v>
      </c>
      <c r="I78" s="466">
        <f t="shared" si="15"/>
        <v>85.15063065763809</v>
      </c>
      <c r="J78" s="453">
        <v>8360</v>
      </c>
      <c r="K78" s="466">
        <f t="shared" si="16"/>
        <v>1.693366903589492</v>
      </c>
      <c r="L78" s="453">
        <v>64950</v>
      </c>
      <c r="M78" s="466">
        <f t="shared" si="17"/>
        <v>13.156002438772429</v>
      </c>
      <c r="N78" s="453">
        <v>73310</v>
      </c>
      <c r="O78" s="466">
        <f t="shared" si="18"/>
        <v>14.849369342361923</v>
      </c>
      <c r="P78" s="453">
        <v>45726</v>
      </c>
      <c r="Q78" s="466">
        <f t="shared" si="19"/>
        <v>7.090192721876701</v>
      </c>
      <c r="R78" s="453">
        <v>20566</v>
      </c>
      <c r="S78" s="466">
        <f t="shared" si="20"/>
        <v>3.1889276017608417</v>
      </c>
      <c r="T78" s="453">
        <v>72003</v>
      </c>
      <c r="U78" s="466">
        <f t="shared" si="21"/>
        <v>11.164657887269563</v>
      </c>
      <c r="V78" s="453">
        <v>12609</v>
      </c>
      <c r="W78" s="466">
        <f t="shared" si="22"/>
        <v>1.9551292487893828</v>
      </c>
      <c r="X78" s="453">
        <v>324</v>
      </c>
      <c r="Y78" s="611">
        <f t="shared" si="23"/>
        <v>0.05023886720657943</v>
      </c>
      <c r="Z78" s="548">
        <v>4784</v>
      </c>
      <c r="AA78" s="630">
        <f t="shared" si="24"/>
        <v>0.7363364491159807</v>
      </c>
      <c r="AB78" s="623">
        <v>539417</v>
      </c>
      <c r="AC78" s="466">
        <f t="shared" si="25"/>
        <v>83.64104639497363</v>
      </c>
      <c r="AD78" s="453">
        <v>92893</v>
      </c>
      <c r="AE78" s="466">
        <f t="shared" si="26"/>
        <v>14.403824356236985</v>
      </c>
      <c r="AF78" s="453">
        <v>12609</v>
      </c>
      <c r="AG78" s="580">
        <f t="shared" si="27"/>
        <v>1.9551292487893828</v>
      </c>
    </row>
    <row r="79" spans="1:33" ht="19.5" customHeight="1">
      <c r="A79" s="293"/>
      <c r="B79">
        <v>16</v>
      </c>
      <c r="C79" s="584" t="s">
        <v>356</v>
      </c>
      <c r="D79" s="453">
        <v>302575</v>
      </c>
      <c r="E79" s="453">
        <v>299956</v>
      </c>
      <c r="F79" s="453">
        <v>236176</v>
      </c>
      <c r="G79" s="466">
        <f t="shared" si="14"/>
        <v>78.73688140927337</v>
      </c>
      <c r="H79" s="453">
        <v>200831</v>
      </c>
      <c r="I79" s="466">
        <f t="shared" si="15"/>
        <v>85.03446582209877</v>
      </c>
      <c r="J79" s="453">
        <v>4821</v>
      </c>
      <c r="K79" s="466">
        <f t="shared" si="16"/>
        <v>2.041274303908949</v>
      </c>
      <c r="L79" s="453">
        <v>30524</v>
      </c>
      <c r="M79" s="466">
        <f t="shared" si="17"/>
        <v>12.924259873992277</v>
      </c>
      <c r="N79" s="453">
        <v>35345</v>
      </c>
      <c r="O79" s="466">
        <f t="shared" si="18"/>
        <v>14.965534177901226</v>
      </c>
      <c r="P79" s="453">
        <v>21480</v>
      </c>
      <c r="Q79" s="466">
        <f t="shared" si="19"/>
        <v>7.161050287375481</v>
      </c>
      <c r="R79" s="453">
        <v>9888</v>
      </c>
      <c r="S79" s="466">
        <f t="shared" si="20"/>
        <v>3.296483484244356</v>
      </c>
      <c r="T79" s="453">
        <v>28160</v>
      </c>
      <c r="U79" s="466">
        <f t="shared" si="21"/>
        <v>9.388043579725027</v>
      </c>
      <c r="V79" s="453">
        <v>4122</v>
      </c>
      <c r="W79" s="466">
        <f t="shared" si="22"/>
        <v>1.3742015495606024</v>
      </c>
      <c r="X79" s="453">
        <v>130</v>
      </c>
      <c r="Y79" s="611">
        <f t="shared" si="23"/>
        <v>0.043339689821173775</v>
      </c>
      <c r="Z79" s="548">
        <v>2619</v>
      </c>
      <c r="AA79" s="630">
        <f t="shared" si="24"/>
        <v>0.8655705197058581</v>
      </c>
      <c r="AB79" s="623">
        <v>257656</v>
      </c>
      <c r="AC79" s="466">
        <f t="shared" si="25"/>
        <v>85.89793169664884</v>
      </c>
      <c r="AD79" s="453">
        <v>38178</v>
      </c>
      <c r="AE79" s="466">
        <f t="shared" si="26"/>
        <v>12.727866753790556</v>
      </c>
      <c r="AF79" s="453">
        <v>4122</v>
      </c>
      <c r="AG79" s="580">
        <f t="shared" si="27"/>
        <v>1.3742015495606024</v>
      </c>
    </row>
    <row r="80" spans="1:33" ht="19.5" customHeight="1">
      <c r="A80" s="293"/>
      <c r="B80">
        <v>17</v>
      </c>
      <c r="C80" s="584" t="s">
        <v>271</v>
      </c>
      <c r="D80" s="453">
        <v>320802</v>
      </c>
      <c r="E80" s="453">
        <v>309930</v>
      </c>
      <c r="F80" s="453">
        <v>238089</v>
      </c>
      <c r="G80" s="466">
        <f t="shared" si="14"/>
        <v>76.82024973381087</v>
      </c>
      <c r="H80" s="453">
        <v>198547</v>
      </c>
      <c r="I80" s="466">
        <f t="shared" si="15"/>
        <v>83.39192486843156</v>
      </c>
      <c r="J80" s="453">
        <v>5161</v>
      </c>
      <c r="K80" s="466">
        <f t="shared" si="16"/>
        <v>2.1676767931319803</v>
      </c>
      <c r="L80" s="453">
        <v>34381</v>
      </c>
      <c r="M80" s="466">
        <f t="shared" si="17"/>
        <v>14.440398338436466</v>
      </c>
      <c r="N80" s="453">
        <v>39542</v>
      </c>
      <c r="O80" s="466">
        <f t="shared" si="18"/>
        <v>16.608075131568448</v>
      </c>
      <c r="P80" s="453">
        <v>24136</v>
      </c>
      <c r="Q80" s="466">
        <f t="shared" si="19"/>
        <v>7.787564934017359</v>
      </c>
      <c r="R80" s="453">
        <v>11305</v>
      </c>
      <c r="S80" s="466">
        <f t="shared" si="20"/>
        <v>3.6475978446746042</v>
      </c>
      <c r="T80" s="453">
        <v>31594</v>
      </c>
      <c r="U80" s="466">
        <f t="shared" si="21"/>
        <v>10.193914754944664</v>
      </c>
      <c r="V80" s="453">
        <v>4677</v>
      </c>
      <c r="W80" s="466">
        <f t="shared" si="22"/>
        <v>1.5090504307424257</v>
      </c>
      <c r="X80" s="453">
        <v>129</v>
      </c>
      <c r="Y80" s="611">
        <f t="shared" si="23"/>
        <v>0.04162230181008615</v>
      </c>
      <c r="Z80" s="548">
        <v>10872</v>
      </c>
      <c r="AA80" s="630">
        <f t="shared" si="24"/>
        <v>3.3890063029532236</v>
      </c>
      <c r="AB80" s="623">
        <v>262225</v>
      </c>
      <c r="AC80" s="466">
        <f t="shared" si="25"/>
        <v>84.60781466782822</v>
      </c>
      <c r="AD80" s="453">
        <v>43028</v>
      </c>
      <c r="AE80" s="466">
        <f t="shared" si="26"/>
        <v>13.883134901429356</v>
      </c>
      <c r="AF80" s="453">
        <v>4677</v>
      </c>
      <c r="AG80" s="580">
        <f t="shared" si="27"/>
        <v>1.5090504307424257</v>
      </c>
    </row>
    <row r="81" spans="1:33" ht="19.5" customHeight="1">
      <c r="A81" s="293"/>
      <c r="B81">
        <v>18</v>
      </c>
      <c r="C81" s="584" t="s">
        <v>272</v>
      </c>
      <c r="D81" s="453">
        <v>222248</v>
      </c>
      <c r="E81" s="453">
        <v>221513</v>
      </c>
      <c r="F81" s="453">
        <v>167023</v>
      </c>
      <c r="G81" s="466">
        <f t="shared" si="14"/>
        <v>75.40099226681956</v>
      </c>
      <c r="H81" s="453">
        <v>141142</v>
      </c>
      <c r="I81" s="466">
        <f t="shared" si="15"/>
        <v>84.50452931632171</v>
      </c>
      <c r="J81" s="453">
        <v>4111</v>
      </c>
      <c r="K81" s="466">
        <f t="shared" si="16"/>
        <v>2.461337660082743</v>
      </c>
      <c r="L81" s="453">
        <v>21770</v>
      </c>
      <c r="M81" s="466">
        <f t="shared" si="17"/>
        <v>13.034133023595555</v>
      </c>
      <c r="N81" s="453">
        <v>25881</v>
      </c>
      <c r="O81" s="466">
        <f t="shared" si="18"/>
        <v>15.495470683678295</v>
      </c>
      <c r="P81" s="453">
        <v>17648</v>
      </c>
      <c r="Q81" s="466">
        <f t="shared" si="19"/>
        <v>7.967026765923444</v>
      </c>
      <c r="R81" s="453">
        <v>7968</v>
      </c>
      <c r="S81" s="466">
        <f t="shared" si="20"/>
        <v>3.597080081078763</v>
      </c>
      <c r="T81" s="453">
        <v>24838</v>
      </c>
      <c r="U81" s="466">
        <f t="shared" si="21"/>
        <v>11.212885925431012</v>
      </c>
      <c r="V81" s="453">
        <v>3862</v>
      </c>
      <c r="W81" s="466">
        <f t="shared" si="22"/>
        <v>1.7434642662055952</v>
      </c>
      <c r="X81" s="453">
        <v>174</v>
      </c>
      <c r="Y81" s="611">
        <f t="shared" si="23"/>
        <v>0.0785506945416296</v>
      </c>
      <c r="Z81" s="548">
        <v>735</v>
      </c>
      <c r="AA81" s="630">
        <f t="shared" si="24"/>
        <v>0.3307116374500558</v>
      </c>
      <c r="AB81" s="623">
        <v>184671</v>
      </c>
      <c r="AC81" s="466">
        <f t="shared" si="25"/>
        <v>83.368019032743</v>
      </c>
      <c r="AD81" s="453">
        <v>32980</v>
      </c>
      <c r="AE81" s="466">
        <f t="shared" si="26"/>
        <v>14.888516701051405</v>
      </c>
      <c r="AF81" s="453">
        <v>3862</v>
      </c>
      <c r="AG81" s="580">
        <f t="shared" si="27"/>
        <v>1.7434642662055952</v>
      </c>
    </row>
    <row r="82" spans="1:33" ht="19.5" customHeight="1">
      <c r="A82" s="293"/>
      <c r="B82">
        <v>19</v>
      </c>
      <c r="C82" s="584" t="s">
        <v>357</v>
      </c>
      <c r="D82" s="453">
        <v>236016</v>
      </c>
      <c r="E82" s="453">
        <v>234714</v>
      </c>
      <c r="F82" s="453">
        <v>169141</v>
      </c>
      <c r="G82" s="466">
        <f t="shared" si="14"/>
        <v>72.06259532878312</v>
      </c>
      <c r="H82" s="453">
        <v>138726</v>
      </c>
      <c r="I82" s="466">
        <f t="shared" si="15"/>
        <v>82.01796134585936</v>
      </c>
      <c r="J82" s="453">
        <v>4588</v>
      </c>
      <c r="K82" s="466">
        <f t="shared" si="16"/>
        <v>2.7125297828438995</v>
      </c>
      <c r="L82" s="453">
        <v>25827</v>
      </c>
      <c r="M82" s="466">
        <f t="shared" si="17"/>
        <v>15.269508871296727</v>
      </c>
      <c r="N82" s="453">
        <v>30415</v>
      </c>
      <c r="O82" s="466">
        <f t="shared" si="18"/>
        <v>17.982038654140627</v>
      </c>
      <c r="P82" s="453">
        <v>16423</v>
      </c>
      <c r="Q82" s="466">
        <f t="shared" si="19"/>
        <v>6.997026168017246</v>
      </c>
      <c r="R82" s="453">
        <v>10147</v>
      </c>
      <c r="S82" s="466">
        <f t="shared" si="20"/>
        <v>4.323133686103088</v>
      </c>
      <c r="T82" s="453">
        <v>34019</v>
      </c>
      <c r="U82" s="466">
        <f t="shared" si="21"/>
        <v>14.493809487290916</v>
      </c>
      <c r="V82" s="453">
        <v>4877</v>
      </c>
      <c r="W82" s="466">
        <f t="shared" si="22"/>
        <v>2.0778479340814777</v>
      </c>
      <c r="X82" s="453">
        <v>107</v>
      </c>
      <c r="Y82" s="611">
        <f t="shared" si="23"/>
        <v>0.04558739572415791</v>
      </c>
      <c r="Z82" s="548">
        <v>1302</v>
      </c>
      <c r="AA82" s="630">
        <f t="shared" si="24"/>
        <v>0.5516575147447631</v>
      </c>
      <c r="AB82" s="623">
        <v>185564</v>
      </c>
      <c r="AC82" s="466">
        <f t="shared" si="25"/>
        <v>79.05962149680036</v>
      </c>
      <c r="AD82" s="453">
        <v>44273</v>
      </c>
      <c r="AE82" s="466">
        <f t="shared" si="26"/>
        <v>18.86253056911816</v>
      </c>
      <c r="AF82" s="453">
        <v>4877</v>
      </c>
      <c r="AG82" s="580">
        <f t="shared" si="27"/>
        <v>2.0778479340814777</v>
      </c>
    </row>
    <row r="83" spans="1:33" ht="19.5" customHeight="1">
      <c r="A83" s="293"/>
      <c r="B83">
        <v>20</v>
      </c>
      <c r="C83" s="584" t="s">
        <v>358</v>
      </c>
      <c r="D83" s="453">
        <v>615866</v>
      </c>
      <c r="E83" s="453">
        <v>602470</v>
      </c>
      <c r="F83" s="453">
        <v>437689</v>
      </c>
      <c r="G83" s="466">
        <f t="shared" si="14"/>
        <v>72.64909456072502</v>
      </c>
      <c r="H83" s="453">
        <v>362845</v>
      </c>
      <c r="I83" s="466">
        <f t="shared" si="15"/>
        <v>82.90018711916453</v>
      </c>
      <c r="J83" s="453">
        <v>9943</v>
      </c>
      <c r="K83" s="466">
        <f t="shared" si="16"/>
        <v>2.2717043380116935</v>
      </c>
      <c r="L83" s="453">
        <v>64901</v>
      </c>
      <c r="M83" s="466">
        <f t="shared" si="17"/>
        <v>14.828108542823786</v>
      </c>
      <c r="N83" s="453">
        <v>74844</v>
      </c>
      <c r="O83" s="466">
        <f t="shared" si="18"/>
        <v>17.09981288083548</v>
      </c>
      <c r="P83" s="453">
        <v>46826</v>
      </c>
      <c r="Q83" s="466">
        <f t="shared" si="19"/>
        <v>7.772337211811377</v>
      </c>
      <c r="R83" s="453">
        <v>21415</v>
      </c>
      <c r="S83" s="466">
        <f t="shared" si="20"/>
        <v>3.554533835709662</v>
      </c>
      <c r="T83" s="453">
        <v>84342</v>
      </c>
      <c r="U83" s="466">
        <f t="shared" si="21"/>
        <v>13.999369263199826</v>
      </c>
      <c r="V83" s="453">
        <v>11916</v>
      </c>
      <c r="W83" s="466">
        <f t="shared" si="22"/>
        <v>1.9778578186465716</v>
      </c>
      <c r="X83" s="453">
        <v>282</v>
      </c>
      <c r="Y83" s="611">
        <f t="shared" si="23"/>
        <v>0.046807309907547265</v>
      </c>
      <c r="Z83" s="548">
        <v>13396</v>
      </c>
      <c r="AA83" s="630">
        <f t="shared" si="24"/>
        <v>2.1751484900936244</v>
      </c>
      <c r="AB83" s="623">
        <v>484515</v>
      </c>
      <c r="AC83" s="466">
        <f t="shared" si="25"/>
        <v>80.4214317725364</v>
      </c>
      <c r="AD83" s="453">
        <v>106039</v>
      </c>
      <c r="AE83" s="466">
        <f t="shared" si="26"/>
        <v>17.600710408817037</v>
      </c>
      <c r="AF83" s="453">
        <v>11916</v>
      </c>
      <c r="AG83" s="580">
        <f t="shared" si="27"/>
        <v>1.9778578186465716</v>
      </c>
    </row>
    <row r="84" spans="1:33" ht="19.5" customHeight="1">
      <c r="A84" s="293"/>
      <c r="B84">
        <v>21</v>
      </c>
      <c r="C84" s="584" t="s">
        <v>359</v>
      </c>
      <c r="D84" s="453">
        <v>577220</v>
      </c>
      <c r="E84" s="453">
        <v>564096</v>
      </c>
      <c r="F84" s="453">
        <v>434690</v>
      </c>
      <c r="G84" s="466">
        <f t="shared" si="14"/>
        <v>77.05957851145904</v>
      </c>
      <c r="H84" s="453">
        <v>361643</v>
      </c>
      <c r="I84" s="466">
        <f t="shared" si="15"/>
        <v>83.19561066507165</v>
      </c>
      <c r="J84" s="453">
        <v>11651</v>
      </c>
      <c r="K84" s="466">
        <f t="shared" si="16"/>
        <v>2.680300904092572</v>
      </c>
      <c r="L84" s="453">
        <v>61396</v>
      </c>
      <c r="M84" s="466">
        <f t="shared" si="17"/>
        <v>14.12408843083577</v>
      </c>
      <c r="N84" s="453">
        <v>73047</v>
      </c>
      <c r="O84" s="466">
        <f t="shared" si="18"/>
        <v>16.80438933492834</v>
      </c>
      <c r="P84" s="453">
        <v>42571</v>
      </c>
      <c r="Q84" s="466">
        <f t="shared" si="19"/>
        <v>7.546765089630133</v>
      </c>
      <c r="R84" s="453">
        <v>21573</v>
      </c>
      <c r="S84" s="466">
        <f t="shared" si="20"/>
        <v>3.8243490469707284</v>
      </c>
      <c r="T84" s="453">
        <v>55775</v>
      </c>
      <c r="U84" s="466">
        <f t="shared" si="21"/>
        <v>9.88750141819832</v>
      </c>
      <c r="V84" s="453">
        <v>8992</v>
      </c>
      <c r="W84" s="466">
        <f t="shared" si="22"/>
        <v>1.5940549126389834</v>
      </c>
      <c r="X84" s="453">
        <v>495</v>
      </c>
      <c r="Y84" s="611">
        <f t="shared" si="23"/>
        <v>0.08775102110279101</v>
      </c>
      <c r="Z84" s="548">
        <v>13124</v>
      </c>
      <c r="AA84" s="630">
        <f t="shared" si="24"/>
        <v>2.2736564914590622</v>
      </c>
      <c r="AB84" s="623">
        <v>477261</v>
      </c>
      <c r="AC84" s="466">
        <f t="shared" si="25"/>
        <v>84.60634360108918</v>
      </c>
      <c r="AD84" s="453">
        <v>77843</v>
      </c>
      <c r="AE84" s="466">
        <f t="shared" si="26"/>
        <v>13.79960148627184</v>
      </c>
      <c r="AF84" s="453">
        <v>8992</v>
      </c>
      <c r="AG84" s="580">
        <f t="shared" si="27"/>
        <v>1.5940549126389834</v>
      </c>
    </row>
    <row r="85" spans="1:33" ht="19.5" customHeight="1">
      <c r="A85" s="293"/>
      <c r="B85">
        <v>22</v>
      </c>
      <c r="C85" s="584" t="s">
        <v>360</v>
      </c>
      <c r="D85" s="453">
        <v>1088347</v>
      </c>
      <c r="E85" s="453">
        <v>1068124</v>
      </c>
      <c r="F85" s="453">
        <v>834968</v>
      </c>
      <c r="G85" s="466">
        <f t="shared" si="14"/>
        <v>78.17144825881638</v>
      </c>
      <c r="H85" s="453">
        <v>694940</v>
      </c>
      <c r="I85" s="466">
        <f t="shared" si="15"/>
        <v>83.22953694033784</v>
      </c>
      <c r="J85" s="453">
        <v>25199</v>
      </c>
      <c r="K85" s="466">
        <f t="shared" si="16"/>
        <v>3.0179599697233908</v>
      </c>
      <c r="L85" s="453">
        <v>114829</v>
      </c>
      <c r="M85" s="466">
        <f t="shared" si="17"/>
        <v>13.752503089938775</v>
      </c>
      <c r="N85" s="453">
        <v>140028</v>
      </c>
      <c r="O85" s="466">
        <f t="shared" si="18"/>
        <v>16.770463059662166</v>
      </c>
      <c r="P85" s="453">
        <v>74628</v>
      </c>
      <c r="Q85" s="466">
        <f t="shared" si="19"/>
        <v>6.986829244544642</v>
      </c>
      <c r="R85" s="453">
        <v>38345</v>
      </c>
      <c r="S85" s="466">
        <f t="shared" si="20"/>
        <v>3.5899389958469237</v>
      </c>
      <c r="T85" s="453">
        <v>101855</v>
      </c>
      <c r="U85" s="466">
        <f t="shared" si="21"/>
        <v>9.53587785687804</v>
      </c>
      <c r="V85" s="453">
        <v>17647</v>
      </c>
      <c r="W85" s="466">
        <f t="shared" si="22"/>
        <v>1.6521490014268008</v>
      </c>
      <c r="X85" s="453">
        <v>681</v>
      </c>
      <c r="Y85" s="611">
        <f t="shared" si="23"/>
        <v>0.06375664248720186</v>
      </c>
      <c r="Z85" s="548">
        <v>20223</v>
      </c>
      <c r="AA85" s="630">
        <f t="shared" si="24"/>
        <v>1.8581389942729662</v>
      </c>
      <c r="AB85" s="623">
        <v>909596</v>
      </c>
      <c r="AC85" s="466">
        <f t="shared" si="25"/>
        <v>85.15827750336103</v>
      </c>
      <c r="AD85" s="453">
        <v>140881</v>
      </c>
      <c r="AE85" s="466">
        <f t="shared" si="26"/>
        <v>13.189573495212167</v>
      </c>
      <c r="AF85" s="453">
        <v>17647</v>
      </c>
      <c r="AG85" s="580">
        <f t="shared" si="27"/>
        <v>1.6521490014268008</v>
      </c>
    </row>
    <row r="86" spans="1:33" ht="19.5" customHeight="1">
      <c r="A86" s="293"/>
      <c r="B86">
        <v>23</v>
      </c>
      <c r="C86" s="584" t="s">
        <v>261</v>
      </c>
      <c r="D86" s="453">
        <v>2162937</v>
      </c>
      <c r="E86" s="453">
        <v>2058577</v>
      </c>
      <c r="F86" s="453">
        <v>1670101</v>
      </c>
      <c r="G86" s="466">
        <f t="shared" si="14"/>
        <v>81.128906035577</v>
      </c>
      <c r="H86" s="453">
        <v>1394041</v>
      </c>
      <c r="I86" s="466">
        <f t="shared" si="15"/>
        <v>83.47046076854035</v>
      </c>
      <c r="J86" s="453">
        <v>46174</v>
      </c>
      <c r="K86" s="466">
        <f t="shared" si="16"/>
        <v>2.76474297063471</v>
      </c>
      <c r="L86" s="453">
        <v>229886</v>
      </c>
      <c r="M86" s="466">
        <f t="shared" si="17"/>
        <v>13.764796260824944</v>
      </c>
      <c r="N86" s="453">
        <v>276060</v>
      </c>
      <c r="O86" s="466">
        <f t="shared" si="18"/>
        <v>16.52953923145965</v>
      </c>
      <c r="P86" s="453">
        <v>147677</v>
      </c>
      <c r="Q86" s="466">
        <f t="shared" si="19"/>
        <v>7.1737418614897575</v>
      </c>
      <c r="R86" s="453">
        <v>63280</v>
      </c>
      <c r="S86" s="466">
        <f t="shared" si="20"/>
        <v>3.0739680857213503</v>
      </c>
      <c r="T86" s="453">
        <v>152105</v>
      </c>
      <c r="U86" s="466">
        <f t="shared" si="21"/>
        <v>7.388841903897693</v>
      </c>
      <c r="V86" s="453">
        <v>24228</v>
      </c>
      <c r="W86" s="466">
        <f t="shared" si="22"/>
        <v>1.1769295003295968</v>
      </c>
      <c r="X86" s="453">
        <v>1186</v>
      </c>
      <c r="Y86" s="611">
        <f t="shared" si="23"/>
        <v>0.057612612984600534</v>
      </c>
      <c r="Z86" s="548">
        <v>104360</v>
      </c>
      <c r="AA86" s="630">
        <f t="shared" si="24"/>
        <v>4.824920929273483</v>
      </c>
      <c r="AB86" s="623">
        <v>1817778</v>
      </c>
      <c r="AC86" s="466">
        <f t="shared" si="25"/>
        <v>88.30264789706675</v>
      </c>
      <c r="AD86" s="453">
        <v>216571</v>
      </c>
      <c r="AE86" s="466">
        <f t="shared" si="26"/>
        <v>10.520422602603643</v>
      </c>
      <c r="AF86" s="453">
        <v>24228</v>
      </c>
      <c r="AG86" s="580">
        <f t="shared" si="27"/>
        <v>1.1769295003295968</v>
      </c>
    </row>
    <row r="87" spans="1:33" ht="19.5" customHeight="1">
      <c r="A87" s="293"/>
      <c r="B87">
        <v>24</v>
      </c>
      <c r="C87" s="584" t="s">
        <v>361</v>
      </c>
      <c r="D87" s="453">
        <v>511778</v>
      </c>
      <c r="E87" s="453">
        <v>494774</v>
      </c>
      <c r="F87" s="453">
        <v>392538</v>
      </c>
      <c r="G87" s="466">
        <f t="shared" si="14"/>
        <v>79.33682853181453</v>
      </c>
      <c r="H87" s="453">
        <v>325445</v>
      </c>
      <c r="I87" s="466">
        <f t="shared" si="15"/>
        <v>82.90789681508541</v>
      </c>
      <c r="J87" s="453">
        <v>13287</v>
      </c>
      <c r="K87" s="466">
        <f t="shared" si="16"/>
        <v>3.384895220335356</v>
      </c>
      <c r="L87" s="453">
        <v>53806</v>
      </c>
      <c r="M87" s="466">
        <f t="shared" si="17"/>
        <v>13.707207964579226</v>
      </c>
      <c r="N87" s="453">
        <v>67093</v>
      </c>
      <c r="O87" s="466">
        <f t="shared" si="18"/>
        <v>17.09210318491458</v>
      </c>
      <c r="P87" s="453">
        <v>30556</v>
      </c>
      <c r="Q87" s="466">
        <f t="shared" si="19"/>
        <v>6.175748927793295</v>
      </c>
      <c r="R87" s="453">
        <v>17033</v>
      </c>
      <c r="S87" s="466">
        <f t="shared" si="20"/>
        <v>3.4425818656598772</v>
      </c>
      <c r="T87" s="453">
        <v>47083</v>
      </c>
      <c r="U87" s="466">
        <f t="shared" si="21"/>
        <v>9.516061878756766</v>
      </c>
      <c r="V87" s="453">
        <v>7235</v>
      </c>
      <c r="W87" s="466">
        <f t="shared" si="22"/>
        <v>1.4622837901749082</v>
      </c>
      <c r="X87" s="453">
        <v>329</v>
      </c>
      <c r="Y87" s="611">
        <f t="shared" si="23"/>
        <v>0.06649500580062816</v>
      </c>
      <c r="Z87" s="548">
        <v>17004</v>
      </c>
      <c r="AA87" s="630">
        <f t="shared" si="24"/>
        <v>3.322534380141389</v>
      </c>
      <c r="AB87" s="623">
        <v>423094</v>
      </c>
      <c r="AC87" s="466">
        <f t="shared" si="25"/>
        <v>85.51257745960783</v>
      </c>
      <c r="AD87" s="453">
        <v>64445</v>
      </c>
      <c r="AE87" s="466">
        <f t="shared" si="26"/>
        <v>13.025138750217272</v>
      </c>
      <c r="AF87" s="453">
        <v>7235</v>
      </c>
      <c r="AG87" s="580">
        <f t="shared" si="27"/>
        <v>1.4622837901749082</v>
      </c>
    </row>
    <row r="88" spans="1:33" ht="19.5" customHeight="1">
      <c r="A88" s="293"/>
      <c r="B88">
        <v>25</v>
      </c>
      <c r="C88" s="584" t="s">
        <v>362</v>
      </c>
      <c r="D88" s="453">
        <v>392371</v>
      </c>
      <c r="E88" s="453">
        <v>381379</v>
      </c>
      <c r="F88" s="453">
        <v>308939</v>
      </c>
      <c r="G88" s="466">
        <f t="shared" si="14"/>
        <v>81.00577116201994</v>
      </c>
      <c r="H88" s="453">
        <v>252417</v>
      </c>
      <c r="I88" s="466">
        <f t="shared" si="15"/>
        <v>81.70447887770726</v>
      </c>
      <c r="J88" s="453">
        <v>12419</v>
      </c>
      <c r="K88" s="466">
        <f t="shared" si="16"/>
        <v>4.01988742114139</v>
      </c>
      <c r="L88" s="453">
        <v>44103</v>
      </c>
      <c r="M88" s="466">
        <f t="shared" si="17"/>
        <v>14.27563370115136</v>
      </c>
      <c r="N88" s="453">
        <v>56522</v>
      </c>
      <c r="O88" s="466">
        <f t="shared" si="18"/>
        <v>18.29552112229275</v>
      </c>
      <c r="P88" s="453">
        <v>22797</v>
      </c>
      <c r="Q88" s="466">
        <f t="shared" si="19"/>
        <v>5.977518426552065</v>
      </c>
      <c r="R88" s="453">
        <v>11540</v>
      </c>
      <c r="S88" s="466">
        <f t="shared" si="20"/>
        <v>3.025861413449613</v>
      </c>
      <c r="T88" s="453">
        <v>33258</v>
      </c>
      <c r="U88" s="466">
        <f t="shared" si="21"/>
        <v>8.720459175780523</v>
      </c>
      <c r="V88" s="453">
        <v>4623</v>
      </c>
      <c r="W88" s="466">
        <f t="shared" si="22"/>
        <v>1.2121800099114006</v>
      </c>
      <c r="X88" s="453">
        <v>222</v>
      </c>
      <c r="Y88" s="611">
        <f t="shared" si="23"/>
        <v>0.05820981228646569</v>
      </c>
      <c r="Z88" s="548">
        <v>10992</v>
      </c>
      <c r="AA88" s="630">
        <f t="shared" si="24"/>
        <v>2.801430278996154</v>
      </c>
      <c r="AB88" s="623">
        <v>331736</v>
      </c>
      <c r="AC88" s="466">
        <f t="shared" si="25"/>
        <v>86.983289588572</v>
      </c>
      <c r="AD88" s="453">
        <v>45020</v>
      </c>
      <c r="AE88" s="466">
        <f t="shared" si="26"/>
        <v>11.804530401516601</v>
      </c>
      <c r="AF88" s="453">
        <v>4623</v>
      </c>
      <c r="AG88" s="580">
        <f t="shared" si="27"/>
        <v>1.2121800099114006</v>
      </c>
    </row>
    <row r="89" spans="1:33" ht="19.5" customHeight="1">
      <c r="A89" s="293"/>
      <c r="B89">
        <v>26</v>
      </c>
      <c r="C89" s="584" t="s">
        <v>363</v>
      </c>
      <c r="D89" s="453">
        <v>687458</v>
      </c>
      <c r="E89" s="453">
        <v>645068</v>
      </c>
      <c r="F89" s="453">
        <v>486104</v>
      </c>
      <c r="G89" s="466">
        <f t="shared" si="14"/>
        <v>75.35701662460393</v>
      </c>
      <c r="H89" s="453">
        <v>382980</v>
      </c>
      <c r="I89" s="466">
        <f t="shared" si="15"/>
        <v>78.78560966377566</v>
      </c>
      <c r="J89" s="453">
        <v>11819</v>
      </c>
      <c r="K89" s="466">
        <f t="shared" si="16"/>
        <v>2.431372710366506</v>
      </c>
      <c r="L89" s="453">
        <v>91305</v>
      </c>
      <c r="M89" s="466">
        <f t="shared" si="17"/>
        <v>18.78301762585784</v>
      </c>
      <c r="N89" s="453">
        <v>103124</v>
      </c>
      <c r="O89" s="466">
        <f t="shared" si="18"/>
        <v>21.214390336224348</v>
      </c>
      <c r="P89" s="453">
        <v>48825</v>
      </c>
      <c r="Q89" s="466">
        <f t="shared" si="19"/>
        <v>7.568969472985794</v>
      </c>
      <c r="R89" s="453">
        <v>27053</v>
      </c>
      <c r="S89" s="466">
        <f t="shared" si="20"/>
        <v>4.193821426578284</v>
      </c>
      <c r="T89" s="453">
        <v>73095</v>
      </c>
      <c r="U89" s="466">
        <f t="shared" si="21"/>
        <v>11.331363515164293</v>
      </c>
      <c r="V89" s="453">
        <v>9586</v>
      </c>
      <c r="W89" s="466">
        <f t="shared" si="22"/>
        <v>1.4860448820899501</v>
      </c>
      <c r="X89" s="453">
        <v>405</v>
      </c>
      <c r="Y89" s="611">
        <f t="shared" si="23"/>
        <v>0.06278407857776235</v>
      </c>
      <c r="Z89" s="548">
        <v>42390</v>
      </c>
      <c r="AA89" s="630">
        <f t="shared" si="24"/>
        <v>6.16619488026905</v>
      </c>
      <c r="AB89" s="623">
        <v>534929</v>
      </c>
      <c r="AC89" s="466">
        <f t="shared" si="25"/>
        <v>82.92598609758971</v>
      </c>
      <c r="AD89" s="453">
        <v>100553</v>
      </c>
      <c r="AE89" s="466">
        <f t="shared" si="26"/>
        <v>15.587969020320338</v>
      </c>
      <c r="AF89" s="453">
        <v>9586</v>
      </c>
      <c r="AG89" s="580">
        <f t="shared" si="27"/>
        <v>1.4860448820899501</v>
      </c>
    </row>
    <row r="90" spans="1:33" ht="19.5" customHeight="1">
      <c r="A90" s="293"/>
      <c r="B90">
        <v>27</v>
      </c>
      <c r="C90" s="584" t="s">
        <v>364</v>
      </c>
      <c r="D90" s="453">
        <v>2181227</v>
      </c>
      <c r="E90" s="453">
        <v>2070267</v>
      </c>
      <c r="F90" s="453">
        <v>1616514</v>
      </c>
      <c r="G90" s="466">
        <f t="shared" si="14"/>
        <v>78.08239227114184</v>
      </c>
      <c r="H90" s="453">
        <v>1294497</v>
      </c>
      <c r="I90" s="466">
        <f t="shared" si="15"/>
        <v>80.07954153196323</v>
      </c>
      <c r="J90" s="453">
        <v>44157</v>
      </c>
      <c r="K90" s="466">
        <f t="shared" si="16"/>
        <v>2.7316187796703275</v>
      </c>
      <c r="L90" s="453">
        <v>277860</v>
      </c>
      <c r="M90" s="466">
        <f t="shared" si="17"/>
        <v>17.188839688366446</v>
      </c>
      <c r="N90" s="453">
        <v>322017</v>
      </c>
      <c r="O90" s="466">
        <f t="shared" si="18"/>
        <v>19.920458468036774</v>
      </c>
      <c r="P90" s="453">
        <v>166383</v>
      </c>
      <c r="Q90" s="466">
        <f t="shared" si="19"/>
        <v>8.036789457591702</v>
      </c>
      <c r="R90" s="453">
        <v>81240</v>
      </c>
      <c r="S90" s="466">
        <f t="shared" si="20"/>
        <v>3.9241315250641584</v>
      </c>
      <c r="T90" s="453">
        <v>184092</v>
      </c>
      <c r="U90" s="466">
        <f t="shared" si="21"/>
        <v>8.892186370163849</v>
      </c>
      <c r="V90" s="453">
        <v>20929</v>
      </c>
      <c r="W90" s="466">
        <f t="shared" si="22"/>
        <v>1.0109324063031484</v>
      </c>
      <c r="X90" s="453">
        <v>1109</v>
      </c>
      <c r="Y90" s="611">
        <f t="shared" si="23"/>
        <v>0.05356796973530467</v>
      </c>
      <c r="Z90" s="548">
        <v>110960</v>
      </c>
      <c r="AA90" s="630">
        <f t="shared" si="24"/>
        <v>5.087045043913356</v>
      </c>
      <c r="AB90" s="623">
        <v>1782897</v>
      </c>
      <c r="AC90" s="466">
        <f t="shared" si="25"/>
        <v>86.11918172873354</v>
      </c>
      <c r="AD90" s="453">
        <v>266441</v>
      </c>
      <c r="AE90" s="466">
        <f t="shared" si="26"/>
        <v>12.869885864963312</v>
      </c>
      <c r="AF90" s="453">
        <v>20929</v>
      </c>
      <c r="AG90" s="580">
        <f t="shared" si="27"/>
        <v>1.0109324063031484</v>
      </c>
    </row>
    <row r="91" spans="1:33" ht="19.5" customHeight="1" thickBot="1">
      <c r="A91" s="293"/>
      <c r="B91">
        <v>28</v>
      </c>
      <c r="C91" s="584" t="s">
        <v>275</v>
      </c>
      <c r="D91" s="453">
        <v>1427596</v>
      </c>
      <c r="E91" s="453">
        <v>1381146</v>
      </c>
      <c r="F91" s="453">
        <v>1098691</v>
      </c>
      <c r="G91" s="466">
        <f t="shared" si="14"/>
        <v>79.54922940804231</v>
      </c>
      <c r="H91" s="453">
        <v>899020</v>
      </c>
      <c r="I91" s="466">
        <f t="shared" si="15"/>
        <v>81.82646440172897</v>
      </c>
      <c r="J91" s="453">
        <v>30713</v>
      </c>
      <c r="K91" s="466">
        <f t="shared" si="16"/>
        <v>2.7954174558633866</v>
      </c>
      <c r="L91" s="453">
        <v>168958</v>
      </c>
      <c r="M91" s="466">
        <f t="shared" si="17"/>
        <v>15.378118142407645</v>
      </c>
      <c r="N91" s="453">
        <v>199671</v>
      </c>
      <c r="O91" s="466">
        <f t="shared" si="18"/>
        <v>18.173535598271034</v>
      </c>
      <c r="P91" s="453">
        <v>95855</v>
      </c>
      <c r="Q91" s="466">
        <f t="shared" si="19"/>
        <v>6.940251066867659</v>
      </c>
      <c r="R91" s="453">
        <v>50183</v>
      </c>
      <c r="S91" s="466">
        <f t="shared" si="20"/>
        <v>3.633431947093211</v>
      </c>
      <c r="T91" s="453">
        <v>120534</v>
      </c>
      <c r="U91" s="466">
        <f t="shared" si="21"/>
        <v>8.727100538248672</v>
      </c>
      <c r="V91" s="453">
        <v>15311</v>
      </c>
      <c r="W91" s="466">
        <f t="shared" si="22"/>
        <v>1.1085721567451956</v>
      </c>
      <c r="X91" s="453">
        <v>572</v>
      </c>
      <c r="Y91" s="611">
        <f t="shared" si="23"/>
        <v>0.04141488300295552</v>
      </c>
      <c r="Z91" s="548">
        <v>46450</v>
      </c>
      <c r="AA91" s="630">
        <f t="shared" si="24"/>
        <v>3.253721641136568</v>
      </c>
      <c r="AB91" s="623">
        <v>1194546</v>
      </c>
      <c r="AC91" s="466">
        <f t="shared" si="25"/>
        <v>86.48948047490997</v>
      </c>
      <c r="AD91" s="453">
        <v>171289</v>
      </c>
      <c r="AE91" s="466">
        <f t="shared" si="26"/>
        <v>12.401947368344839</v>
      </c>
      <c r="AF91" s="453">
        <v>15311</v>
      </c>
      <c r="AG91" s="580">
        <f t="shared" si="27"/>
        <v>1.1085721567451956</v>
      </c>
    </row>
    <row r="92" spans="1:33" ht="19.5" customHeight="1" thickBot="1">
      <c r="A92" s="293"/>
      <c r="B92" s="455">
        <v>29</v>
      </c>
      <c r="C92" s="456" t="s">
        <v>277</v>
      </c>
      <c r="D92" s="457">
        <v>345070</v>
      </c>
      <c r="E92" s="457">
        <v>339249</v>
      </c>
      <c r="F92" s="457">
        <v>262088</v>
      </c>
      <c r="G92" s="467">
        <f t="shared" si="14"/>
        <v>77.25534931569437</v>
      </c>
      <c r="H92" s="457">
        <v>215673</v>
      </c>
      <c r="I92" s="467">
        <f t="shared" si="15"/>
        <v>82.29029944140899</v>
      </c>
      <c r="J92" s="457">
        <v>5769</v>
      </c>
      <c r="K92" s="467">
        <f t="shared" si="16"/>
        <v>2.20116907298312</v>
      </c>
      <c r="L92" s="457">
        <v>40646</v>
      </c>
      <c r="M92" s="467">
        <f t="shared" si="17"/>
        <v>15.508531485607888</v>
      </c>
      <c r="N92" s="457">
        <v>46415</v>
      </c>
      <c r="O92" s="467">
        <f t="shared" si="18"/>
        <v>17.709700558591006</v>
      </c>
      <c r="P92" s="457">
        <v>25076</v>
      </c>
      <c r="Q92" s="467">
        <f t="shared" si="19"/>
        <v>7.391620903819908</v>
      </c>
      <c r="R92" s="457">
        <v>13918</v>
      </c>
      <c r="S92" s="467">
        <f t="shared" si="20"/>
        <v>4.102591311986181</v>
      </c>
      <c r="T92" s="457">
        <v>32863</v>
      </c>
      <c r="U92" s="467">
        <f t="shared" si="21"/>
        <v>9.686985075858736</v>
      </c>
      <c r="V92" s="457">
        <v>5038</v>
      </c>
      <c r="W92" s="467">
        <f t="shared" si="22"/>
        <v>1.4850449080174148</v>
      </c>
      <c r="X92" s="457">
        <v>266</v>
      </c>
      <c r="Y92" s="612">
        <f t="shared" si="23"/>
        <v>0.07840848462338872</v>
      </c>
      <c r="Z92" s="549">
        <v>5821</v>
      </c>
      <c r="AA92" s="631">
        <f t="shared" si="24"/>
        <v>1.6869041064131916</v>
      </c>
      <c r="AB92" s="624">
        <v>287164</v>
      </c>
      <c r="AC92" s="467">
        <f t="shared" si="25"/>
        <v>84.64697021951429</v>
      </c>
      <c r="AD92" s="457">
        <v>47047</v>
      </c>
      <c r="AE92" s="467">
        <f t="shared" si="26"/>
        <v>13.867984872468305</v>
      </c>
      <c r="AF92" s="457">
        <v>5038</v>
      </c>
      <c r="AG92" s="599">
        <f t="shared" si="27"/>
        <v>1.4850449080174148</v>
      </c>
    </row>
    <row r="93" spans="1:33" ht="19.5" customHeight="1">
      <c r="A93" s="293"/>
      <c r="B93">
        <v>30</v>
      </c>
      <c r="C93" s="584" t="s">
        <v>276</v>
      </c>
      <c r="D93" s="453">
        <v>253134</v>
      </c>
      <c r="E93" s="453">
        <v>249414</v>
      </c>
      <c r="F93" s="453">
        <v>176043</v>
      </c>
      <c r="G93" s="466">
        <f t="shared" si="14"/>
        <v>70.58264572157137</v>
      </c>
      <c r="H93" s="453">
        <v>145321</v>
      </c>
      <c r="I93" s="466">
        <f t="shared" si="15"/>
        <v>82.54858188056328</v>
      </c>
      <c r="J93" s="453">
        <v>2680</v>
      </c>
      <c r="K93" s="466">
        <f t="shared" si="16"/>
        <v>1.5223553336400766</v>
      </c>
      <c r="L93" s="453">
        <v>28042</v>
      </c>
      <c r="M93" s="466">
        <f t="shared" si="17"/>
        <v>15.929062785796653</v>
      </c>
      <c r="N93" s="453">
        <v>30722</v>
      </c>
      <c r="O93" s="466">
        <f t="shared" si="18"/>
        <v>17.451418119436727</v>
      </c>
      <c r="P93" s="453">
        <v>14223</v>
      </c>
      <c r="Q93" s="466">
        <f t="shared" si="19"/>
        <v>5.702566816618153</v>
      </c>
      <c r="R93" s="453">
        <v>14003</v>
      </c>
      <c r="S93" s="466">
        <f t="shared" si="20"/>
        <v>5.614360059980594</v>
      </c>
      <c r="T93" s="453">
        <v>37816</v>
      </c>
      <c r="U93" s="466">
        <f t="shared" si="21"/>
        <v>15.161939586390499</v>
      </c>
      <c r="V93" s="453">
        <v>7239</v>
      </c>
      <c r="W93" s="466">
        <f t="shared" si="22"/>
        <v>2.9024032331785703</v>
      </c>
      <c r="X93" s="453">
        <v>90</v>
      </c>
      <c r="Y93" s="611">
        <f t="shared" si="23"/>
        <v>0.03608458226081936</v>
      </c>
      <c r="Z93" s="548">
        <v>3720</v>
      </c>
      <c r="AA93" s="630">
        <f t="shared" si="24"/>
        <v>1.4695773779895234</v>
      </c>
      <c r="AB93" s="623">
        <v>190266</v>
      </c>
      <c r="AC93" s="466">
        <f t="shared" si="25"/>
        <v>76.28521253818951</v>
      </c>
      <c r="AD93" s="453">
        <v>51909</v>
      </c>
      <c r="AE93" s="466">
        <f t="shared" si="26"/>
        <v>20.812384228631913</v>
      </c>
      <c r="AF93" s="453">
        <v>7239</v>
      </c>
      <c r="AG93" s="580">
        <f t="shared" si="27"/>
        <v>2.9024032331785703</v>
      </c>
    </row>
    <row r="94" spans="1:33" ht="19.5" customHeight="1">
      <c r="A94" s="293"/>
      <c r="B94">
        <v>31</v>
      </c>
      <c r="C94" s="584" t="s">
        <v>273</v>
      </c>
      <c r="D94" s="453">
        <v>156232</v>
      </c>
      <c r="E94" s="453">
        <v>151122</v>
      </c>
      <c r="F94" s="453">
        <v>112226</v>
      </c>
      <c r="G94" s="466">
        <f t="shared" si="14"/>
        <v>74.26185466047299</v>
      </c>
      <c r="H94" s="453">
        <v>92942</v>
      </c>
      <c r="I94" s="466">
        <f t="shared" si="15"/>
        <v>82.81681606757793</v>
      </c>
      <c r="J94" s="453">
        <v>1984</v>
      </c>
      <c r="K94" s="466">
        <f t="shared" si="16"/>
        <v>1.7678612799173095</v>
      </c>
      <c r="L94" s="453">
        <v>17300</v>
      </c>
      <c r="M94" s="466">
        <f t="shared" si="17"/>
        <v>15.415322652504768</v>
      </c>
      <c r="N94" s="453">
        <v>19284</v>
      </c>
      <c r="O94" s="466">
        <f t="shared" si="18"/>
        <v>17.18318393242208</v>
      </c>
      <c r="P94" s="453">
        <v>9961</v>
      </c>
      <c r="Q94" s="466">
        <f t="shared" si="19"/>
        <v>6.5913632694114686</v>
      </c>
      <c r="R94" s="453">
        <v>5037</v>
      </c>
      <c r="S94" s="466">
        <f t="shared" si="20"/>
        <v>3.3330686465240005</v>
      </c>
      <c r="T94" s="453">
        <v>20803</v>
      </c>
      <c r="U94" s="466">
        <f t="shared" si="21"/>
        <v>13.765699236378556</v>
      </c>
      <c r="V94" s="453">
        <v>3034</v>
      </c>
      <c r="W94" s="466">
        <f t="shared" si="22"/>
        <v>2.0076494487897194</v>
      </c>
      <c r="X94" s="453">
        <v>61</v>
      </c>
      <c r="Y94" s="611">
        <f t="shared" si="23"/>
        <v>0.040364738423260674</v>
      </c>
      <c r="Z94" s="548">
        <v>5110</v>
      </c>
      <c r="AA94" s="630">
        <f t="shared" si="24"/>
        <v>3.27077679348661</v>
      </c>
      <c r="AB94" s="623">
        <v>122187</v>
      </c>
      <c r="AC94" s="466">
        <f t="shared" si="25"/>
        <v>80.85321792988447</v>
      </c>
      <c r="AD94" s="453">
        <v>25901</v>
      </c>
      <c r="AE94" s="466">
        <f t="shared" si="26"/>
        <v>17.139132621325817</v>
      </c>
      <c r="AF94" s="453">
        <v>3034</v>
      </c>
      <c r="AG94" s="580">
        <f t="shared" si="27"/>
        <v>2.0076494487897194</v>
      </c>
    </row>
    <row r="95" spans="1:33" ht="19.5" customHeight="1">
      <c r="A95" s="293"/>
      <c r="B95">
        <v>32</v>
      </c>
      <c r="C95" s="584" t="s">
        <v>365</v>
      </c>
      <c r="D95" s="453">
        <v>192215</v>
      </c>
      <c r="E95" s="453">
        <v>190479</v>
      </c>
      <c r="F95" s="453">
        <v>141874</v>
      </c>
      <c r="G95" s="466">
        <f t="shared" si="14"/>
        <v>74.48275137941715</v>
      </c>
      <c r="H95" s="453">
        <v>118349</v>
      </c>
      <c r="I95" s="466">
        <f t="shared" si="15"/>
        <v>83.4183853278261</v>
      </c>
      <c r="J95" s="453">
        <v>2569</v>
      </c>
      <c r="K95" s="466">
        <f t="shared" si="16"/>
        <v>1.8107616617562061</v>
      </c>
      <c r="L95" s="453">
        <v>20956</v>
      </c>
      <c r="M95" s="466">
        <f t="shared" si="17"/>
        <v>14.770853010417696</v>
      </c>
      <c r="N95" s="453">
        <v>23525</v>
      </c>
      <c r="O95" s="466">
        <f t="shared" si="18"/>
        <v>16.5816146721739</v>
      </c>
      <c r="P95" s="453">
        <v>13133</v>
      </c>
      <c r="Q95" s="466">
        <f t="shared" si="19"/>
        <v>6.8947233028312835</v>
      </c>
      <c r="R95" s="453">
        <v>6474</v>
      </c>
      <c r="S95" s="466">
        <f t="shared" si="20"/>
        <v>3.3987998677019515</v>
      </c>
      <c r="T95" s="453">
        <v>25574</v>
      </c>
      <c r="U95" s="466">
        <f t="shared" si="21"/>
        <v>13.426151964258526</v>
      </c>
      <c r="V95" s="453">
        <v>3343</v>
      </c>
      <c r="W95" s="466">
        <f t="shared" si="22"/>
        <v>1.7550491130255828</v>
      </c>
      <c r="X95" s="453">
        <v>81</v>
      </c>
      <c r="Y95" s="611">
        <f t="shared" si="23"/>
        <v>0.04252437276550171</v>
      </c>
      <c r="Z95" s="548">
        <v>1736</v>
      </c>
      <c r="AA95" s="630">
        <f t="shared" si="24"/>
        <v>0.9031553208646568</v>
      </c>
      <c r="AB95" s="623">
        <v>155007</v>
      </c>
      <c r="AC95" s="466">
        <f t="shared" si="25"/>
        <v>81.37747468224845</v>
      </c>
      <c r="AD95" s="453">
        <v>32129</v>
      </c>
      <c r="AE95" s="466">
        <f t="shared" si="26"/>
        <v>16.867476204725982</v>
      </c>
      <c r="AF95" s="453">
        <v>3343</v>
      </c>
      <c r="AG95" s="580">
        <f t="shared" si="27"/>
        <v>1.7550491130255828</v>
      </c>
    </row>
    <row r="96" spans="1:33" ht="19.5" customHeight="1">
      <c r="A96" s="293"/>
      <c r="B96">
        <v>33</v>
      </c>
      <c r="C96" s="584" t="s">
        <v>366</v>
      </c>
      <c r="D96" s="453">
        <v>506402</v>
      </c>
      <c r="E96" s="453">
        <v>491300</v>
      </c>
      <c r="F96" s="453">
        <v>381953</v>
      </c>
      <c r="G96" s="466">
        <f t="shared" si="14"/>
        <v>77.74333401180542</v>
      </c>
      <c r="H96" s="453">
        <v>321556</v>
      </c>
      <c r="I96" s="466">
        <f t="shared" si="15"/>
        <v>84.1873214767262</v>
      </c>
      <c r="J96" s="453">
        <v>7500</v>
      </c>
      <c r="K96" s="466">
        <f t="shared" si="16"/>
        <v>1.9635923791670704</v>
      </c>
      <c r="L96" s="453">
        <v>52897</v>
      </c>
      <c r="M96" s="466">
        <f t="shared" si="17"/>
        <v>13.849086144106737</v>
      </c>
      <c r="N96" s="453">
        <v>60397</v>
      </c>
      <c r="O96" s="466">
        <f t="shared" si="18"/>
        <v>15.812678523273807</v>
      </c>
      <c r="P96" s="453">
        <v>35841</v>
      </c>
      <c r="Q96" s="466">
        <f t="shared" si="19"/>
        <v>7.2951353551801335</v>
      </c>
      <c r="R96" s="453">
        <v>14975</v>
      </c>
      <c r="S96" s="466">
        <f t="shared" si="20"/>
        <v>3.04803582332587</v>
      </c>
      <c r="T96" s="453">
        <v>52264</v>
      </c>
      <c r="U96" s="466">
        <f t="shared" si="21"/>
        <v>10.637899450437613</v>
      </c>
      <c r="V96" s="453">
        <v>6008</v>
      </c>
      <c r="W96" s="466">
        <f t="shared" si="22"/>
        <v>1.222878078567067</v>
      </c>
      <c r="X96" s="453">
        <v>259</v>
      </c>
      <c r="Y96" s="611">
        <f t="shared" si="23"/>
        <v>0.05271728068389986</v>
      </c>
      <c r="Z96" s="548">
        <v>15102</v>
      </c>
      <c r="AA96" s="630">
        <f t="shared" si="24"/>
        <v>2.9822157100485387</v>
      </c>
      <c r="AB96" s="623">
        <v>417794</v>
      </c>
      <c r="AC96" s="466">
        <f t="shared" si="25"/>
        <v>85.03846936698555</v>
      </c>
      <c r="AD96" s="453">
        <v>67498</v>
      </c>
      <c r="AE96" s="466">
        <f t="shared" si="26"/>
        <v>13.738652554447384</v>
      </c>
      <c r="AF96" s="453">
        <v>6008</v>
      </c>
      <c r="AG96" s="580">
        <f t="shared" si="27"/>
        <v>1.222878078567067</v>
      </c>
    </row>
    <row r="97" spans="1:33" ht="19.5" customHeight="1">
      <c r="A97" s="293"/>
      <c r="B97">
        <v>34</v>
      </c>
      <c r="C97" s="584" t="s">
        <v>367</v>
      </c>
      <c r="D97" s="453">
        <v>762778</v>
      </c>
      <c r="E97" s="453">
        <v>743091</v>
      </c>
      <c r="F97" s="453">
        <v>590095</v>
      </c>
      <c r="G97" s="466">
        <f t="shared" si="14"/>
        <v>79.4108662330724</v>
      </c>
      <c r="H97" s="453">
        <v>493597</v>
      </c>
      <c r="I97" s="466">
        <f t="shared" si="15"/>
        <v>83.64703988340861</v>
      </c>
      <c r="J97" s="453">
        <v>12856</v>
      </c>
      <c r="K97" s="466">
        <f t="shared" si="16"/>
        <v>2.1786322541285723</v>
      </c>
      <c r="L97" s="453">
        <v>83642</v>
      </c>
      <c r="M97" s="466">
        <f t="shared" si="17"/>
        <v>14.174327862462825</v>
      </c>
      <c r="N97" s="453">
        <v>96498</v>
      </c>
      <c r="O97" s="466">
        <f t="shared" si="18"/>
        <v>16.352960116591397</v>
      </c>
      <c r="P97" s="453">
        <v>55584</v>
      </c>
      <c r="Q97" s="466">
        <f t="shared" si="19"/>
        <v>7.480106743319459</v>
      </c>
      <c r="R97" s="453">
        <v>22797</v>
      </c>
      <c r="S97" s="466">
        <f t="shared" si="20"/>
        <v>3.0678611367921294</v>
      </c>
      <c r="T97" s="453">
        <v>66976</v>
      </c>
      <c r="U97" s="466">
        <f t="shared" si="21"/>
        <v>9.013162587085565</v>
      </c>
      <c r="V97" s="453">
        <v>7337</v>
      </c>
      <c r="W97" s="466">
        <f t="shared" si="22"/>
        <v>0.9873622476924091</v>
      </c>
      <c r="X97" s="453">
        <v>302</v>
      </c>
      <c r="Y97" s="611">
        <f t="shared" si="23"/>
        <v>0.0406410520380411</v>
      </c>
      <c r="Z97" s="548">
        <v>19687</v>
      </c>
      <c r="AA97" s="630">
        <f t="shared" si="24"/>
        <v>2.580960646479054</v>
      </c>
      <c r="AB97" s="623">
        <v>645679</v>
      </c>
      <c r="AC97" s="466">
        <f t="shared" si="25"/>
        <v>86.89097297639185</v>
      </c>
      <c r="AD97" s="453">
        <v>90075</v>
      </c>
      <c r="AE97" s="466">
        <f t="shared" si="26"/>
        <v>12.121664775915736</v>
      </c>
      <c r="AF97" s="453">
        <v>7337</v>
      </c>
      <c r="AG97" s="580">
        <f t="shared" si="27"/>
        <v>0.9873622476924091</v>
      </c>
    </row>
    <row r="98" spans="1:33" ht="19.5" customHeight="1">
      <c r="A98" s="293"/>
      <c r="B98">
        <v>35</v>
      </c>
      <c r="C98" s="584" t="s">
        <v>266</v>
      </c>
      <c r="D98" s="453">
        <v>372177</v>
      </c>
      <c r="E98" s="453">
        <v>368031</v>
      </c>
      <c r="F98" s="453">
        <v>288338</v>
      </c>
      <c r="G98" s="466">
        <f t="shared" si="14"/>
        <v>78.34611758248626</v>
      </c>
      <c r="H98" s="453">
        <v>242480</v>
      </c>
      <c r="I98" s="466">
        <f t="shared" si="15"/>
        <v>84.09574873932677</v>
      </c>
      <c r="J98" s="453">
        <v>5425</v>
      </c>
      <c r="K98" s="466">
        <f t="shared" si="16"/>
        <v>1.8814724385963697</v>
      </c>
      <c r="L98" s="453">
        <v>40433</v>
      </c>
      <c r="M98" s="466">
        <f t="shared" si="17"/>
        <v>14.022778822076868</v>
      </c>
      <c r="N98" s="453">
        <v>45858</v>
      </c>
      <c r="O98" s="466">
        <f t="shared" si="18"/>
        <v>15.904251260673238</v>
      </c>
      <c r="P98" s="453">
        <v>23180</v>
      </c>
      <c r="Q98" s="466">
        <f t="shared" si="19"/>
        <v>6.298382473215572</v>
      </c>
      <c r="R98" s="453">
        <v>12421</v>
      </c>
      <c r="S98" s="466">
        <f t="shared" si="20"/>
        <v>3.3749874331238403</v>
      </c>
      <c r="T98" s="453">
        <v>39651</v>
      </c>
      <c r="U98" s="466">
        <f t="shared" si="21"/>
        <v>10.77382068358372</v>
      </c>
      <c r="V98" s="453">
        <v>4387</v>
      </c>
      <c r="W98" s="466">
        <f t="shared" si="22"/>
        <v>1.1920191505606863</v>
      </c>
      <c r="X98" s="453">
        <v>54</v>
      </c>
      <c r="Y98" s="611">
        <f t="shared" si="23"/>
        <v>0.01467267702992411</v>
      </c>
      <c r="Z98" s="548">
        <v>4146</v>
      </c>
      <c r="AA98" s="630">
        <f t="shared" si="24"/>
        <v>1.1139860872649303</v>
      </c>
      <c r="AB98" s="623">
        <v>311518</v>
      </c>
      <c r="AC98" s="466">
        <f t="shared" si="25"/>
        <v>84.64450005570183</v>
      </c>
      <c r="AD98" s="453">
        <v>52126</v>
      </c>
      <c r="AE98" s="466">
        <f t="shared" si="26"/>
        <v>14.163480793737484</v>
      </c>
      <c r="AF98" s="453">
        <v>4387</v>
      </c>
      <c r="AG98" s="580">
        <f t="shared" si="27"/>
        <v>1.1920191505606863</v>
      </c>
    </row>
    <row r="99" spans="1:33" ht="19.5" customHeight="1">
      <c r="A99" s="293"/>
      <c r="B99">
        <v>36</v>
      </c>
      <c r="C99" s="584" t="s">
        <v>269</v>
      </c>
      <c r="D99" s="453">
        <v>190591</v>
      </c>
      <c r="E99" s="453">
        <v>188098</v>
      </c>
      <c r="F99" s="453">
        <v>135098</v>
      </c>
      <c r="G99" s="466">
        <f t="shared" si="14"/>
        <v>71.82319854543908</v>
      </c>
      <c r="H99" s="453">
        <v>113423</v>
      </c>
      <c r="I99" s="466">
        <f t="shared" si="15"/>
        <v>83.95609113384359</v>
      </c>
      <c r="J99" s="453">
        <v>3322</v>
      </c>
      <c r="K99" s="466">
        <f t="shared" si="16"/>
        <v>2.4589557210321398</v>
      </c>
      <c r="L99" s="453">
        <v>18353</v>
      </c>
      <c r="M99" s="466">
        <f t="shared" si="17"/>
        <v>13.58495314512428</v>
      </c>
      <c r="N99" s="453">
        <v>21675</v>
      </c>
      <c r="O99" s="466">
        <f t="shared" si="18"/>
        <v>16.04390886615642</v>
      </c>
      <c r="P99" s="453">
        <v>13569</v>
      </c>
      <c r="Q99" s="466">
        <f t="shared" si="19"/>
        <v>7.213792810130889</v>
      </c>
      <c r="R99" s="453">
        <v>7174</v>
      </c>
      <c r="S99" s="466">
        <f t="shared" si="20"/>
        <v>3.8139693138683026</v>
      </c>
      <c r="T99" s="453">
        <v>27492</v>
      </c>
      <c r="U99" s="466">
        <f t="shared" si="21"/>
        <v>14.615785388467714</v>
      </c>
      <c r="V99" s="453">
        <v>4684</v>
      </c>
      <c r="W99" s="466">
        <f t="shared" si="22"/>
        <v>2.490191283267233</v>
      </c>
      <c r="X99" s="453">
        <v>81</v>
      </c>
      <c r="Y99" s="611">
        <f t="shared" si="23"/>
        <v>0.043062658826781786</v>
      </c>
      <c r="Z99" s="548">
        <v>2493</v>
      </c>
      <c r="AA99" s="630">
        <f t="shared" si="24"/>
        <v>1.3080365809508319</v>
      </c>
      <c r="AB99" s="623">
        <v>148667</v>
      </c>
      <c r="AC99" s="466">
        <f t="shared" si="25"/>
        <v>79.03699135556998</v>
      </c>
      <c r="AD99" s="453">
        <v>34747</v>
      </c>
      <c r="AE99" s="466">
        <f t="shared" si="26"/>
        <v>18.4728173611628</v>
      </c>
      <c r="AF99" s="453">
        <v>4684</v>
      </c>
      <c r="AG99" s="580">
        <f t="shared" si="27"/>
        <v>2.490191283267233</v>
      </c>
    </row>
    <row r="100" spans="1:33" ht="19.5" customHeight="1">
      <c r="A100" s="293"/>
      <c r="B100">
        <v>37</v>
      </c>
      <c r="C100" s="584" t="s">
        <v>368</v>
      </c>
      <c r="D100" s="453">
        <v>258258</v>
      </c>
      <c r="E100" s="453">
        <v>256336</v>
      </c>
      <c r="F100" s="453">
        <v>194641</v>
      </c>
      <c r="G100" s="466">
        <f t="shared" si="14"/>
        <v>75.93197990137945</v>
      </c>
      <c r="H100" s="453">
        <v>165743</v>
      </c>
      <c r="I100" s="466">
        <f t="shared" si="15"/>
        <v>85.15317944318001</v>
      </c>
      <c r="J100" s="453">
        <v>3599</v>
      </c>
      <c r="K100" s="466">
        <f t="shared" si="16"/>
        <v>1.8490451652015762</v>
      </c>
      <c r="L100" s="453">
        <v>25299</v>
      </c>
      <c r="M100" s="466">
        <f t="shared" si="17"/>
        <v>12.997775391618415</v>
      </c>
      <c r="N100" s="453">
        <v>28898</v>
      </c>
      <c r="O100" s="466">
        <f t="shared" si="18"/>
        <v>14.846820556819992</v>
      </c>
      <c r="P100" s="453">
        <v>19800</v>
      </c>
      <c r="Q100" s="466">
        <f t="shared" si="19"/>
        <v>7.72423693901754</v>
      </c>
      <c r="R100" s="453">
        <v>7975</v>
      </c>
      <c r="S100" s="466">
        <f t="shared" si="20"/>
        <v>3.111150989326509</v>
      </c>
      <c r="T100" s="453">
        <v>29948</v>
      </c>
      <c r="U100" s="466">
        <f t="shared" si="21"/>
        <v>11.683103426752387</v>
      </c>
      <c r="V100" s="453">
        <v>3852</v>
      </c>
      <c r="W100" s="466">
        <f t="shared" si="22"/>
        <v>1.5027151863179578</v>
      </c>
      <c r="X100" s="453">
        <v>120</v>
      </c>
      <c r="Y100" s="611">
        <f t="shared" si="23"/>
        <v>0.0468135572061669</v>
      </c>
      <c r="Z100" s="548">
        <v>1922</v>
      </c>
      <c r="AA100" s="630">
        <f t="shared" si="24"/>
        <v>0.7442170232867907</v>
      </c>
      <c r="AB100" s="623">
        <v>214441</v>
      </c>
      <c r="AC100" s="466">
        <f t="shared" si="25"/>
        <v>83.65621684039698</v>
      </c>
      <c r="AD100" s="453">
        <v>38043</v>
      </c>
      <c r="AE100" s="466">
        <f t="shared" si="26"/>
        <v>14.841067973285064</v>
      </c>
      <c r="AF100" s="453">
        <v>3852</v>
      </c>
      <c r="AG100" s="580">
        <f t="shared" si="27"/>
        <v>1.5027151863179578</v>
      </c>
    </row>
    <row r="101" spans="1:33" ht="19.5" customHeight="1">
      <c r="A101" s="293"/>
      <c r="B101">
        <v>38</v>
      </c>
      <c r="C101" s="584" t="s">
        <v>267</v>
      </c>
      <c r="D101" s="453">
        <v>361878</v>
      </c>
      <c r="E101" s="453">
        <v>353037</v>
      </c>
      <c r="F101" s="453">
        <v>259311</v>
      </c>
      <c r="G101" s="466">
        <f t="shared" si="14"/>
        <v>73.45150791560091</v>
      </c>
      <c r="H101" s="453">
        <v>220311</v>
      </c>
      <c r="I101" s="466">
        <f t="shared" si="15"/>
        <v>84.96014438261392</v>
      </c>
      <c r="J101" s="453">
        <v>3861</v>
      </c>
      <c r="K101" s="466">
        <f t="shared" si="16"/>
        <v>1.4889457061212212</v>
      </c>
      <c r="L101" s="453">
        <v>35139</v>
      </c>
      <c r="M101" s="466">
        <f t="shared" si="17"/>
        <v>13.550909911264853</v>
      </c>
      <c r="N101" s="453">
        <v>39000</v>
      </c>
      <c r="O101" s="466">
        <f t="shared" si="18"/>
        <v>15.039855617386072</v>
      </c>
      <c r="P101" s="453">
        <v>25699</v>
      </c>
      <c r="Q101" s="466">
        <f t="shared" si="19"/>
        <v>7.2794069743398</v>
      </c>
      <c r="R101" s="453">
        <v>13239</v>
      </c>
      <c r="S101" s="466">
        <f t="shared" si="20"/>
        <v>3.7500318663482863</v>
      </c>
      <c r="T101" s="453">
        <v>47466</v>
      </c>
      <c r="U101" s="466">
        <f t="shared" si="21"/>
        <v>13.445049669014864</v>
      </c>
      <c r="V101" s="453">
        <v>7193</v>
      </c>
      <c r="W101" s="466">
        <f t="shared" si="22"/>
        <v>2.0374634953276853</v>
      </c>
      <c r="X101" s="453">
        <v>129</v>
      </c>
      <c r="Y101" s="611">
        <f t="shared" si="23"/>
        <v>0.03654007936845147</v>
      </c>
      <c r="Z101" s="548">
        <v>8841</v>
      </c>
      <c r="AA101" s="630">
        <f t="shared" si="24"/>
        <v>2.443088554706282</v>
      </c>
      <c r="AB101" s="623">
        <v>285010</v>
      </c>
      <c r="AC101" s="466">
        <f t="shared" si="25"/>
        <v>80.73091488994072</v>
      </c>
      <c r="AD101" s="453">
        <v>60834</v>
      </c>
      <c r="AE101" s="466">
        <f t="shared" si="26"/>
        <v>17.2316216147316</v>
      </c>
      <c r="AF101" s="453">
        <v>7193</v>
      </c>
      <c r="AG101" s="580">
        <f t="shared" si="27"/>
        <v>2.0374634953276853</v>
      </c>
    </row>
    <row r="102" spans="1:33" ht="19.5" customHeight="1">
      <c r="A102" s="293"/>
      <c r="B102">
        <v>39</v>
      </c>
      <c r="C102" s="584" t="s">
        <v>270</v>
      </c>
      <c r="D102" s="453">
        <v>177387</v>
      </c>
      <c r="E102" s="453">
        <v>175480</v>
      </c>
      <c r="F102" s="453">
        <v>120656</v>
      </c>
      <c r="G102" s="466">
        <f t="shared" si="14"/>
        <v>68.75769318440848</v>
      </c>
      <c r="H102" s="453">
        <v>98776</v>
      </c>
      <c r="I102" s="466">
        <f t="shared" si="15"/>
        <v>81.8658002917385</v>
      </c>
      <c r="J102" s="453">
        <v>1537</v>
      </c>
      <c r="K102" s="466">
        <f t="shared" si="16"/>
        <v>1.273869513327145</v>
      </c>
      <c r="L102" s="453">
        <v>20343</v>
      </c>
      <c r="M102" s="466">
        <f t="shared" si="17"/>
        <v>16.86033019493436</v>
      </c>
      <c r="N102" s="453">
        <v>21880</v>
      </c>
      <c r="O102" s="466">
        <f t="shared" si="18"/>
        <v>18.1341997082615</v>
      </c>
      <c r="P102" s="453">
        <v>10940</v>
      </c>
      <c r="Q102" s="466">
        <f t="shared" si="19"/>
        <v>6.234328698427171</v>
      </c>
      <c r="R102" s="453">
        <v>8925</v>
      </c>
      <c r="S102" s="466">
        <f t="shared" si="20"/>
        <v>5.086049692272623</v>
      </c>
      <c r="T102" s="453">
        <v>29229</v>
      </c>
      <c r="U102" s="466">
        <f t="shared" si="21"/>
        <v>16.656599042625942</v>
      </c>
      <c r="V102" s="453">
        <v>5690</v>
      </c>
      <c r="W102" s="466">
        <f t="shared" si="22"/>
        <v>3.242534761796216</v>
      </c>
      <c r="X102" s="453">
        <v>40</v>
      </c>
      <c r="Y102" s="611">
        <f t="shared" si="23"/>
        <v>0.022794620469569184</v>
      </c>
      <c r="Z102" s="548">
        <v>1907</v>
      </c>
      <c r="AA102" s="630">
        <f t="shared" si="24"/>
        <v>1.0750505955904321</v>
      </c>
      <c r="AB102" s="623">
        <v>131596</v>
      </c>
      <c r="AC102" s="466">
        <f t="shared" si="25"/>
        <v>74.99202188283564</v>
      </c>
      <c r="AD102" s="453">
        <v>38194</v>
      </c>
      <c r="AE102" s="466">
        <f t="shared" si="26"/>
        <v>21.765443355368134</v>
      </c>
      <c r="AF102" s="453">
        <v>5690</v>
      </c>
      <c r="AG102" s="580">
        <f t="shared" si="27"/>
        <v>3.242534761796216</v>
      </c>
    </row>
    <row r="103" spans="1:33" ht="19.5" customHeight="1">
      <c r="A103" s="293"/>
      <c r="B103">
        <v>40</v>
      </c>
      <c r="C103" s="584" t="s">
        <v>369</v>
      </c>
      <c r="D103" s="453">
        <v>1248868</v>
      </c>
      <c r="E103" s="453">
        <v>1205099</v>
      </c>
      <c r="F103" s="453">
        <v>943020</v>
      </c>
      <c r="G103" s="466">
        <f t="shared" si="14"/>
        <v>78.25249211890475</v>
      </c>
      <c r="H103" s="453">
        <v>770187</v>
      </c>
      <c r="I103" s="466">
        <f t="shared" si="15"/>
        <v>81.67239295030858</v>
      </c>
      <c r="J103" s="453">
        <v>23416</v>
      </c>
      <c r="K103" s="466">
        <f t="shared" si="16"/>
        <v>2.4830862547984136</v>
      </c>
      <c r="L103" s="453">
        <v>149417</v>
      </c>
      <c r="M103" s="466">
        <f t="shared" si="17"/>
        <v>15.844520794893002</v>
      </c>
      <c r="N103" s="453">
        <v>172833</v>
      </c>
      <c r="O103" s="466">
        <f t="shared" si="18"/>
        <v>18.327607049691416</v>
      </c>
      <c r="P103" s="453">
        <v>79587</v>
      </c>
      <c r="Q103" s="466">
        <f t="shared" si="19"/>
        <v>6.604187705740358</v>
      </c>
      <c r="R103" s="453">
        <v>48657</v>
      </c>
      <c r="S103" s="466">
        <f t="shared" si="20"/>
        <v>4.03759359189577</v>
      </c>
      <c r="T103" s="453">
        <v>115453</v>
      </c>
      <c r="U103" s="466">
        <f t="shared" si="21"/>
        <v>9.580374724400235</v>
      </c>
      <c r="V103" s="453">
        <v>18127</v>
      </c>
      <c r="W103" s="466">
        <f t="shared" si="22"/>
        <v>1.504191771796342</v>
      </c>
      <c r="X103" s="453">
        <v>255</v>
      </c>
      <c r="Y103" s="611">
        <f t="shared" si="23"/>
        <v>0.021160087262540258</v>
      </c>
      <c r="Z103" s="548">
        <v>43769</v>
      </c>
      <c r="AA103" s="630">
        <f t="shared" si="24"/>
        <v>3.50469385075124</v>
      </c>
      <c r="AB103" s="623">
        <v>1022607</v>
      </c>
      <c r="AC103" s="466">
        <f t="shared" si="25"/>
        <v>84.85667982464511</v>
      </c>
      <c r="AD103" s="453">
        <v>164365</v>
      </c>
      <c r="AE103" s="466">
        <f t="shared" si="26"/>
        <v>13.639128403558546</v>
      </c>
      <c r="AF103" s="453">
        <v>18127</v>
      </c>
      <c r="AG103" s="580">
        <f t="shared" si="27"/>
        <v>1.504191771796342</v>
      </c>
    </row>
    <row r="104" spans="1:33" ht="19.5" customHeight="1">
      <c r="A104" s="293"/>
      <c r="B104">
        <v>41</v>
      </c>
      <c r="C104" s="584" t="s">
        <v>370</v>
      </c>
      <c r="D104" s="453">
        <v>222437</v>
      </c>
      <c r="E104" s="453">
        <v>218181</v>
      </c>
      <c r="F104" s="453">
        <v>160552</v>
      </c>
      <c r="G104" s="466">
        <f t="shared" si="14"/>
        <v>73.58660928311814</v>
      </c>
      <c r="H104" s="453">
        <v>134183</v>
      </c>
      <c r="I104" s="466">
        <f t="shared" si="15"/>
        <v>83.57603767003837</v>
      </c>
      <c r="J104" s="453">
        <v>3033</v>
      </c>
      <c r="K104" s="466">
        <f t="shared" si="16"/>
        <v>1.8891075788529572</v>
      </c>
      <c r="L104" s="453">
        <v>23336</v>
      </c>
      <c r="M104" s="466">
        <f t="shared" si="17"/>
        <v>14.534854751108675</v>
      </c>
      <c r="N104" s="453">
        <v>26369</v>
      </c>
      <c r="O104" s="466">
        <f t="shared" si="18"/>
        <v>16.423962329961633</v>
      </c>
      <c r="P104" s="453">
        <v>12068</v>
      </c>
      <c r="Q104" s="466">
        <f t="shared" si="19"/>
        <v>5.5311874086194495</v>
      </c>
      <c r="R104" s="453">
        <v>9603</v>
      </c>
      <c r="S104" s="466">
        <f t="shared" si="20"/>
        <v>4.401391505218145</v>
      </c>
      <c r="T104" s="453">
        <v>29140</v>
      </c>
      <c r="U104" s="466">
        <f t="shared" si="21"/>
        <v>13.35588341789615</v>
      </c>
      <c r="V104" s="453">
        <v>6779</v>
      </c>
      <c r="W104" s="466">
        <f t="shared" si="22"/>
        <v>3.1070533181166096</v>
      </c>
      <c r="X104" s="453">
        <v>39</v>
      </c>
      <c r="Y104" s="611">
        <f t="shared" si="23"/>
        <v>0.01787506703150137</v>
      </c>
      <c r="Z104" s="548">
        <v>4256</v>
      </c>
      <c r="AA104" s="630">
        <f t="shared" si="24"/>
        <v>1.9133507465035042</v>
      </c>
      <c r="AB104" s="623">
        <v>172620</v>
      </c>
      <c r="AC104" s="466">
        <f t="shared" si="25"/>
        <v>79.1177966917376</v>
      </c>
      <c r="AD104" s="453">
        <v>38782</v>
      </c>
      <c r="AE104" s="466">
        <f t="shared" si="26"/>
        <v>17.775149990145795</v>
      </c>
      <c r="AF104" s="453">
        <v>6779</v>
      </c>
      <c r="AG104" s="580">
        <f t="shared" si="27"/>
        <v>3.1070533181166096</v>
      </c>
    </row>
    <row r="105" spans="1:33" ht="19.5" customHeight="1">
      <c r="A105" s="293"/>
      <c r="B105">
        <v>42</v>
      </c>
      <c r="C105" s="584" t="s">
        <v>268</v>
      </c>
      <c r="D105" s="453">
        <v>357622</v>
      </c>
      <c r="E105" s="453">
        <v>349283</v>
      </c>
      <c r="F105" s="453">
        <v>258733</v>
      </c>
      <c r="G105" s="466">
        <f t="shared" si="14"/>
        <v>74.07546316310842</v>
      </c>
      <c r="H105" s="453">
        <v>215612</v>
      </c>
      <c r="I105" s="466">
        <f t="shared" si="15"/>
        <v>83.33378424862697</v>
      </c>
      <c r="J105" s="453">
        <v>4662</v>
      </c>
      <c r="K105" s="466">
        <f t="shared" si="16"/>
        <v>1.8018575133438721</v>
      </c>
      <c r="L105" s="453">
        <v>38459</v>
      </c>
      <c r="M105" s="466">
        <f t="shared" si="17"/>
        <v>14.864358238029165</v>
      </c>
      <c r="N105" s="453">
        <v>43121</v>
      </c>
      <c r="O105" s="466">
        <f t="shared" si="18"/>
        <v>16.666215751373038</v>
      </c>
      <c r="P105" s="453">
        <v>20102</v>
      </c>
      <c r="Q105" s="466">
        <f t="shared" si="19"/>
        <v>5.755218547710596</v>
      </c>
      <c r="R105" s="453">
        <v>15080</v>
      </c>
      <c r="S105" s="466">
        <f t="shared" si="20"/>
        <v>4.317415963559635</v>
      </c>
      <c r="T105" s="453">
        <v>45926</v>
      </c>
      <c r="U105" s="466">
        <f t="shared" si="21"/>
        <v>13.1486502349098</v>
      </c>
      <c r="V105" s="453">
        <v>9393</v>
      </c>
      <c r="W105" s="466">
        <f t="shared" si="22"/>
        <v>2.6892233518379083</v>
      </c>
      <c r="X105" s="453">
        <v>49</v>
      </c>
      <c r="Y105" s="611">
        <f t="shared" si="23"/>
        <v>0.014028738873635418</v>
      </c>
      <c r="Z105" s="548">
        <v>8339</v>
      </c>
      <c r="AA105" s="630">
        <f t="shared" si="24"/>
        <v>2.3317916682978117</v>
      </c>
      <c r="AB105" s="623">
        <v>278835</v>
      </c>
      <c r="AC105" s="466">
        <f t="shared" si="25"/>
        <v>79.83068171081902</v>
      </c>
      <c r="AD105" s="453">
        <v>61055</v>
      </c>
      <c r="AE105" s="466">
        <f t="shared" si="26"/>
        <v>17.480094937343072</v>
      </c>
      <c r="AF105" s="453">
        <v>9393</v>
      </c>
      <c r="AG105" s="580">
        <f t="shared" si="27"/>
        <v>2.6892233518379083</v>
      </c>
    </row>
    <row r="106" spans="1:33" ht="19.5" customHeight="1">
      <c r="A106" s="293"/>
      <c r="B106">
        <v>43</v>
      </c>
      <c r="C106" s="584" t="s">
        <v>371</v>
      </c>
      <c r="D106" s="453">
        <v>448502</v>
      </c>
      <c r="E106" s="453">
        <v>443744</v>
      </c>
      <c r="F106" s="453">
        <v>319730</v>
      </c>
      <c r="G106" s="466">
        <f t="shared" si="14"/>
        <v>72.05280522102834</v>
      </c>
      <c r="H106" s="453">
        <v>263867</v>
      </c>
      <c r="I106" s="466">
        <f t="shared" si="15"/>
        <v>82.52807055953461</v>
      </c>
      <c r="J106" s="453">
        <v>7306</v>
      </c>
      <c r="K106" s="466">
        <f t="shared" si="16"/>
        <v>2.2850530134801237</v>
      </c>
      <c r="L106" s="453">
        <v>48557</v>
      </c>
      <c r="M106" s="466">
        <f t="shared" si="17"/>
        <v>15.186876426985268</v>
      </c>
      <c r="N106" s="453">
        <v>55863</v>
      </c>
      <c r="O106" s="466">
        <f t="shared" si="18"/>
        <v>17.47192944046539</v>
      </c>
      <c r="P106" s="453">
        <v>28558</v>
      </c>
      <c r="Q106" s="466">
        <f t="shared" si="19"/>
        <v>6.435692651618952</v>
      </c>
      <c r="R106" s="453">
        <v>17848</v>
      </c>
      <c r="S106" s="466">
        <f t="shared" si="20"/>
        <v>4.0221388908920455</v>
      </c>
      <c r="T106" s="453">
        <v>63456</v>
      </c>
      <c r="U106" s="466">
        <f t="shared" si="21"/>
        <v>14.300137015937118</v>
      </c>
      <c r="V106" s="453">
        <v>14061</v>
      </c>
      <c r="W106" s="466">
        <f t="shared" si="22"/>
        <v>3.168718900987957</v>
      </c>
      <c r="X106" s="453">
        <v>91</v>
      </c>
      <c r="Y106" s="611">
        <f t="shared" si="23"/>
        <v>0.020507319535588087</v>
      </c>
      <c r="Z106" s="548">
        <v>4758</v>
      </c>
      <c r="AA106" s="630">
        <f t="shared" si="24"/>
        <v>1.0608648344934917</v>
      </c>
      <c r="AB106" s="623">
        <v>348288</v>
      </c>
      <c r="AC106" s="466">
        <f t="shared" si="25"/>
        <v>78.48849787264729</v>
      </c>
      <c r="AD106" s="453">
        <v>81395</v>
      </c>
      <c r="AE106" s="466">
        <f t="shared" si="26"/>
        <v>18.34278322636475</v>
      </c>
      <c r="AF106" s="453">
        <v>14061</v>
      </c>
      <c r="AG106" s="580">
        <f t="shared" si="27"/>
        <v>3.168718900987957</v>
      </c>
    </row>
    <row r="107" spans="1:33" ht="19.5" customHeight="1">
      <c r="A107" s="293"/>
      <c r="B107">
        <v>44</v>
      </c>
      <c r="C107" s="584" t="s">
        <v>372</v>
      </c>
      <c r="D107" s="453">
        <v>305507</v>
      </c>
      <c r="E107" s="453">
        <v>298434</v>
      </c>
      <c r="F107" s="453">
        <v>225324</v>
      </c>
      <c r="G107" s="466">
        <f t="shared" si="14"/>
        <v>75.50212107199582</v>
      </c>
      <c r="H107" s="453">
        <v>191229</v>
      </c>
      <c r="I107" s="466">
        <f t="shared" si="15"/>
        <v>84.86845608989722</v>
      </c>
      <c r="J107" s="453">
        <v>5067</v>
      </c>
      <c r="K107" s="466">
        <f t="shared" si="16"/>
        <v>2.248761783032433</v>
      </c>
      <c r="L107" s="453">
        <v>29028</v>
      </c>
      <c r="M107" s="466">
        <f t="shared" si="17"/>
        <v>12.882782127070353</v>
      </c>
      <c r="N107" s="453">
        <v>34095</v>
      </c>
      <c r="O107" s="466">
        <f t="shared" si="18"/>
        <v>15.131543910102785</v>
      </c>
      <c r="P107" s="453">
        <v>20741</v>
      </c>
      <c r="Q107" s="466">
        <f t="shared" si="19"/>
        <v>6.949945381558402</v>
      </c>
      <c r="R107" s="453">
        <v>10555</v>
      </c>
      <c r="S107" s="466">
        <f t="shared" si="20"/>
        <v>3.5367954053492565</v>
      </c>
      <c r="T107" s="453">
        <v>37014</v>
      </c>
      <c r="U107" s="466">
        <f t="shared" si="21"/>
        <v>12.402742314883692</v>
      </c>
      <c r="V107" s="453">
        <v>4759</v>
      </c>
      <c r="W107" s="466">
        <f t="shared" si="22"/>
        <v>1.594657445197263</v>
      </c>
      <c r="X107" s="453">
        <v>41</v>
      </c>
      <c r="Y107" s="611">
        <f t="shared" si="23"/>
        <v>0.013738381015567932</v>
      </c>
      <c r="Z107" s="548">
        <v>7073</v>
      </c>
      <c r="AA107" s="630">
        <f t="shared" si="24"/>
        <v>2.3151679012264856</v>
      </c>
      <c r="AB107" s="623">
        <v>246065</v>
      </c>
      <c r="AC107" s="466">
        <f t="shared" si="25"/>
        <v>82.45206645355422</v>
      </c>
      <c r="AD107" s="453">
        <v>47610</v>
      </c>
      <c r="AE107" s="466">
        <f t="shared" si="26"/>
        <v>15.953276101248518</v>
      </c>
      <c r="AF107" s="453">
        <v>4759</v>
      </c>
      <c r="AG107" s="580">
        <f t="shared" si="27"/>
        <v>1.594657445197263</v>
      </c>
    </row>
    <row r="108" spans="1:33" ht="19.5" customHeight="1">
      <c r="A108" s="293"/>
      <c r="B108">
        <v>45</v>
      </c>
      <c r="C108" s="584" t="s">
        <v>373</v>
      </c>
      <c r="D108" s="453">
        <v>285540</v>
      </c>
      <c r="E108" s="453">
        <v>278233</v>
      </c>
      <c r="F108" s="453">
        <v>198372</v>
      </c>
      <c r="G108" s="466">
        <f t="shared" si="14"/>
        <v>71.2970783480033</v>
      </c>
      <c r="H108" s="453">
        <v>165480</v>
      </c>
      <c r="I108" s="466">
        <f t="shared" si="15"/>
        <v>83.4190309116206</v>
      </c>
      <c r="J108" s="453">
        <v>3737</v>
      </c>
      <c r="K108" s="466">
        <f t="shared" si="16"/>
        <v>1.8838344121146129</v>
      </c>
      <c r="L108" s="453">
        <v>29155</v>
      </c>
      <c r="M108" s="466">
        <f t="shared" si="17"/>
        <v>14.697134676264795</v>
      </c>
      <c r="N108" s="453">
        <v>32892</v>
      </c>
      <c r="O108" s="466">
        <f t="shared" si="18"/>
        <v>16.58096908837941</v>
      </c>
      <c r="P108" s="453">
        <v>17358</v>
      </c>
      <c r="Q108" s="466">
        <f t="shared" si="19"/>
        <v>6.238656090399054</v>
      </c>
      <c r="R108" s="453">
        <v>13054</v>
      </c>
      <c r="S108" s="466">
        <f t="shared" si="20"/>
        <v>4.691751158201939</v>
      </c>
      <c r="T108" s="453">
        <v>41510</v>
      </c>
      <c r="U108" s="466">
        <f t="shared" si="21"/>
        <v>14.919150496166884</v>
      </c>
      <c r="V108" s="453">
        <v>7866</v>
      </c>
      <c r="W108" s="466">
        <f t="shared" si="22"/>
        <v>2.8271269044290217</v>
      </c>
      <c r="X108" s="453">
        <v>73</v>
      </c>
      <c r="Y108" s="611">
        <f t="shared" si="23"/>
        <v>0.026237002799811667</v>
      </c>
      <c r="Z108" s="548">
        <v>7307</v>
      </c>
      <c r="AA108" s="630">
        <f t="shared" si="24"/>
        <v>2.559010996707992</v>
      </c>
      <c r="AB108" s="623">
        <v>215730</v>
      </c>
      <c r="AC108" s="466">
        <f t="shared" si="25"/>
        <v>77.53573443840234</v>
      </c>
      <c r="AD108" s="453">
        <v>54637</v>
      </c>
      <c r="AE108" s="466">
        <f t="shared" si="26"/>
        <v>19.63713865716863</v>
      </c>
      <c r="AF108" s="453">
        <v>7866</v>
      </c>
      <c r="AG108" s="580">
        <f t="shared" si="27"/>
        <v>2.8271269044290217</v>
      </c>
    </row>
    <row r="109" spans="1:33" ht="19.5" customHeight="1">
      <c r="A109" s="293"/>
      <c r="B109">
        <v>46</v>
      </c>
      <c r="C109" s="584" t="s">
        <v>374</v>
      </c>
      <c r="D109" s="453">
        <v>422987</v>
      </c>
      <c r="E109" s="453">
        <v>411246</v>
      </c>
      <c r="F109" s="453">
        <v>299608</v>
      </c>
      <c r="G109" s="466">
        <f t="shared" si="14"/>
        <v>72.85371772612986</v>
      </c>
      <c r="H109" s="453">
        <v>248266</v>
      </c>
      <c r="I109" s="466">
        <f t="shared" si="15"/>
        <v>82.86360844837255</v>
      </c>
      <c r="J109" s="453">
        <v>4148</v>
      </c>
      <c r="K109" s="466">
        <f t="shared" si="16"/>
        <v>1.3844757149341806</v>
      </c>
      <c r="L109" s="453">
        <v>47194</v>
      </c>
      <c r="M109" s="466">
        <f t="shared" si="17"/>
        <v>15.751915836693279</v>
      </c>
      <c r="N109" s="453">
        <v>51342</v>
      </c>
      <c r="O109" s="466">
        <f t="shared" si="18"/>
        <v>17.13639155162746</v>
      </c>
      <c r="P109" s="453">
        <v>25506</v>
      </c>
      <c r="Q109" s="466">
        <f t="shared" si="19"/>
        <v>6.202127193942312</v>
      </c>
      <c r="R109" s="453">
        <v>16154</v>
      </c>
      <c r="S109" s="466">
        <f t="shared" si="20"/>
        <v>3.9280625221886654</v>
      </c>
      <c r="T109" s="453">
        <v>61793</v>
      </c>
      <c r="U109" s="466">
        <f t="shared" si="21"/>
        <v>15.025799643036041</v>
      </c>
      <c r="V109" s="453">
        <v>8094</v>
      </c>
      <c r="W109" s="466">
        <f t="shared" si="22"/>
        <v>1.9681650399031236</v>
      </c>
      <c r="X109" s="453">
        <v>91</v>
      </c>
      <c r="Y109" s="611">
        <f t="shared" si="23"/>
        <v>0.022127874799998056</v>
      </c>
      <c r="Z109" s="548">
        <v>11741</v>
      </c>
      <c r="AA109" s="630">
        <f t="shared" si="24"/>
        <v>2.775735424492951</v>
      </c>
      <c r="AB109" s="623">
        <v>325114</v>
      </c>
      <c r="AC109" s="466">
        <f t="shared" si="25"/>
        <v>79.05584492007218</v>
      </c>
      <c r="AD109" s="453">
        <v>78038</v>
      </c>
      <c r="AE109" s="466">
        <f t="shared" si="26"/>
        <v>18.97599004002471</v>
      </c>
      <c r="AF109" s="453">
        <v>8094</v>
      </c>
      <c r="AG109" s="580">
        <f t="shared" si="27"/>
        <v>1.9681650399031236</v>
      </c>
    </row>
    <row r="110" spans="1:33" ht="19.5" customHeight="1">
      <c r="A110" s="352"/>
      <c r="B110" s="531">
        <v>47</v>
      </c>
      <c r="C110" s="585" t="s">
        <v>375</v>
      </c>
      <c r="D110" s="459">
        <v>324552</v>
      </c>
      <c r="E110" s="459">
        <v>303314</v>
      </c>
      <c r="F110" s="459">
        <v>232303</v>
      </c>
      <c r="G110" s="468">
        <f t="shared" si="14"/>
        <v>76.58828804473252</v>
      </c>
      <c r="H110" s="459">
        <v>176088</v>
      </c>
      <c r="I110" s="468">
        <f t="shared" si="15"/>
        <v>75.80100127850264</v>
      </c>
      <c r="J110" s="459">
        <v>5139</v>
      </c>
      <c r="K110" s="468">
        <f t="shared" si="16"/>
        <v>2.2121970013301593</v>
      </c>
      <c r="L110" s="459">
        <v>51076</v>
      </c>
      <c r="M110" s="468">
        <f t="shared" si="17"/>
        <v>21.986801720167197</v>
      </c>
      <c r="N110" s="459">
        <v>56215</v>
      </c>
      <c r="O110" s="468">
        <f t="shared" si="18"/>
        <v>24.198998721497354</v>
      </c>
      <c r="P110" s="459">
        <v>15025</v>
      </c>
      <c r="Q110" s="468">
        <f t="shared" si="19"/>
        <v>4.953612428044864</v>
      </c>
      <c r="R110" s="459">
        <v>14872</v>
      </c>
      <c r="S110" s="468">
        <f t="shared" si="20"/>
        <v>4.903169652571263</v>
      </c>
      <c r="T110" s="459">
        <v>35621</v>
      </c>
      <c r="U110" s="468">
        <f t="shared" si="21"/>
        <v>11.743935327746165</v>
      </c>
      <c r="V110" s="459">
        <v>5434</v>
      </c>
      <c r="W110" s="468">
        <f t="shared" si="22"/>
        <v>1.791542757670269</v>
      </c>
      <c r="X110" s="459">
        <v>59</v>
      </c>
      <c r="Y110" s="613">
        <f t="shared" si="23"/>
        <v>0.01945178923491827</v>
      </c>
      <c r="Z110" s="550">
        <v>21238</v>
      </c>
      <c r="AA110" s="632">
        <f t="shared" si="24"/>
        <v>6.543789593039021</v>
      </c>
      <c r="AB110" s="625">
        <v>247328</v>
      </c>
      <c r="AC110" s="468">
        <f t="shared" si="25"/>
        <v>81.54190047277739</v>
      </c>
      <c r="AD110" s="459">
        <v>50552</v>
      </c>
      <c r="AE110" s="468">
        <f t="shared" si="26"/>
        <v>16.666556769552347</v>
      </c>
      <c r="AF110" s="459">
        <v>5434</v>
      </c>
      <c r="AG110" s="581">
        <f t="shared" si="27"/>
        <v>1.791542757670269</v>
      </c>
    </row>
    <row r="111" spans="1:33" s="1" customFormat="1" ht="35.25" customHeight="1">
      <c r="A111" s="473"/>
      <c r="B111" s="473"/>
      <c r="C111" s="600"/>
      <c r="D111" s="513"/>
      <c r="E111" s="513"/>
      <c r="F111" s="513"/>
      <c r="G111" s="601"/>
      <c r="H111" s="513"/>
      <c r="I111" s="601"/>
      <c r="J111" s="513"/>
      <c r="K111" s="601"/>
      <c r="L111" s="513"/>
      <c r="M111" s="601"/>
      <c r="N111" s="513"/>
      <c r="O111" s="601"/>
      <c r="P111" s="513"/>
      <c r="Q111" s="601"/>
      <c r="R111" s="513"/>
      <c r="S111" s="601"/>
      <c r="T111" s="513"/>
      <c r="U111" s="601"/>
      <c r="V111" s="513"/>
      <c r="W111" s="601"/>
      <c r="X111" s="513"/>
      <c r="Y111" s="601"/>
      <c r="Z111" s="513"/>
      <c r="AA111" s="601"/>
      <c r="AB111" s="513"/>
      <c r="AC111" s="601"/>
      <c r="AD111" s="513"/>
      <c r="AE111" s="601"/>
      <c r="AF111" s="513"/>
      <c r="AG111" s="602"/>
    </row>
    <row r="112" spans="1:33" ht="17.25" customHeight="1">
      <c r="A112" s="853">
        <v>23</v>
      </c>
      <c r="B112" s="853"/>
      <c r="C112" s="853"/>
      <c r="D112" s="853"/>
      <c r="E112" s="853"/>
      <c r="F112" s="853"/>
      <c r="G112" s="853"/>
      <c r="H112" s="853"/>
      <c r="I112" s="853"/>
      <c r="J112" s="853"/>
      <c r="K112" s="853"/>
      <c r="L112" s="853"/>
      <c r="M112" s="853"/>
      <c r="N112" s="853"/>
      <c r="O112" s="853"/>
      <c r="P112" s="853"/>
      <c r="Q112" s="853"/>
      <c r="R112" s="853"/>
      <c r="S112" s="853"/>
      <c r="T112" s="853"/>
      <c r="U112" s="853"/>
      <c r="V112" s="853"/>
      <c r="W112" s="853"/>
      <c r="X112" s="853"/>
      <c r="Y112" s="853"/>
      <c r="Z112" s="853"/>
      <c r="AA112" s="853"/>
      <c r="AB112" s="853"/>
      <c r="AC112" s="853"/>
      <c r="AD112" s="853"/>
      <c r="AE112" s="853"/>
      <c r="AF112" s="853"/>
      <c r="AG112" s="853"/>
    </row>
    <row r="113" spans="2:33" ht="20.25" customHeight="1">
      <c r="B113" s="348" t="s">
        <v>422</v>
      </c>
      <c r="D113" s="460"/>
      <c r="E113" s="460"/>
      <c r="F113" s="460"/>
      <c r="G113" s="460"/>
      <c r="H113" s="460"/>
      <c r="I113" s="460"/>
      <c r="J113" s="460"/>
      <c r="K113" s="460"/>
      <c r="L113" s="460"/>
      <c r="M113" s="460"/>
      <c r="N113" s="460"/>
      <c r="O113" s="460"/>
      <c r="P113" s="460"/>
      <c r="Q113" s="460"/>
      <c r="R113" s="460"/>
      <c r="S113" s="460"/>
      <c r="T113" s="460"/>
      <c r="U113" s="460"/>
      <c r="V113" s="460"/>
      <c r="W113" s="460"/>
      <c r="X113" s="460"/>
      <c r="Y113" s="460"/>
      <c r="Z113" s="460"/>
      <c r="AA113" s="460"/>
      <c r="AB113" s="460"/>
      <c r="AC113" s="460"/>
      <c r="AD113" s="460"/>
      <c r="AE113" s="460"/>
      <c r="AF113" s="460"/>
      <c r="AG113" s="460"/>
    </row>
    <row r="114" spans="1:33" ht="19.5" customHeight="1">
      <c r="A114" s="554"/>
      <c r="B114" s="473"/>
      <c r="C114" s="555"/>
      <c r="D114" s="850" t="s">
        <v>424</v>
      </c>
      <c r="E114" s="850" t="s">
        <v>425</v>
      </c>
      <c r="F114" s="445" t="s">
        <v>344</v>
      </c>
      <c r="G114" s="556"/>
      <c r="H114" s="556"/>
      <c r="I114" s="556"/>
      <c r="J114" s="556"/>
      <c r="K114" s="556"/>
      <c r="L114" s="556"/>
      <c r="M114" s="556"/>
      <c r="N114" s="556"/>
      <c r="O114" s="557"/>
      <c r="P114" s="445" t="s">
        <v>435</v>
      </c>
      <c r="Q114" s="558"/>
      <c r="R114" s="445" t="s">
        <v>438</v>
      </c>
      <c r="S114" s="558"/>
      <c r="T114" s="445" t="s">
        <v>439</v>
      </c>
      <c r="U114" s="558"/>
      <c r="V114" s="445" t="s">
        <v>440</v>
      </c>
      <c r="W114" s="558"/>
      <c r="X114" s="445" t="s">
        <v>441</v>
      </c>
      <c r="Y114" s="446"/>
      <c r="Z114" s="617" t="s">
        <v>142</v>
      </c>
      <c r="AA114" s="626"/>
      <c r="AB114" s="852" t="s">
        <v>430</v>
      </c>
      <c r="AC114" s="690"/>
      <c r="AD114" s="843" t="s">
        <v>431</v>
      </c>
      <c r="AE114" s="690"/>
      <c r="AF114" s="843" t="s">
        <v>377</v>
      </c>
      <c r="AG114" s="690"/>
    </row>
    <row r="115" spans="1:33" ht="22.5" customHeight="1">
      <c r="A115" s="559" t="s">
        <v>137</v>
      </c>
      <c r="B115" s="152"/>
      <c r="C115" s="462"/>
      <c r="D115" s="708"/>
      <c r="E115" s="708"/>
      <c r="F115" s="448"/>
      <c r="G115" s="560" t="s">
        <v>57</v>
      </c>
      <c r="H115" s="844" t="s">
        <v>452</v>
      </c>
      <c r="I115" s="845"/>
      <c r="J115" s="846" t="s">
        <v>450</v>
      </c>
      <c r="K115" s="847"/>
      <c r="L115" s="844" t="s">
        <v>451</v>
      </c>
      <c r="M115" s="847"/>
      <c r="N115" s="607" t="s">
        <v>345</v>
      </c>
      <c r="O115" s="561"/>
      <c r="P115" s="448"/>
      <c r="Q115" s="562" t="s">
        <v>57</v>
      </c>
      <c r="R115" s="448"/>
      <c r="S115" s="562" t="s">
        <v>57</v>
      </c>
      <c r="T115" s="448"/>
      <c r="U115" s="562" t="s">
        <v>57</v>
      </c>
      <c r="V115" s="448"/>
      <c r="W115" s="562" t="s">
        <v>57</v>
      </c>
      <c r="X115" s="448"/>
      <c r="Y115" s="616" t="s">
        <v>57</v>
      </c>
      <c r="Z115" s="618"/>
      <c r="AA115" s="627" t="s">
        <v>57</v>
      </c>
      <c r="AB115" s="620" t="s">
        <v>432</v>
      </c>
      <c r="AC115" s="563" t="s">
        <v>57</v>
      </c>
      <c r="AD115" s="848" t="s">
        <v>433</v>
      </c>
      <c r="AE115" s="563" t="s">
        <v>57</v>
      </c>
      <c r="AF115" s="449"/>
      <c r="AG115" s="563" t="s">
        <v>57</v>
      </c>
    </row>
    <row r="116" spans="1:33" ht="22.5" customHeight="1">
      <c r="A116" s="293"/>
      <c r="B116" s="152"/>
      <c r="C116" s="463"/>
      <c r="D116" s="851"/>
      <c r="E116" s="851"/>
      <c r="F116" s="564" t="s">
        <v>10</v>
      </c>
      <c r="G116" s="565" t="s">
        <v>442</v>
      </c>
      <c r="H116" s="566" t="s">
        <v>10</v>
      </c>
      <c r="I116" s="567" t="s">
        <v>434</v>
      </c>
      <c r="J116" s="608" t="s">
        <v>453</v>
      </c>
      <c r="K116" s="568" t="s">
        <v>434</v>
      </c>
      <c r="L116" s="606" t="s">
        <v>437</v>
      </c>
      <c r="M116" s="569" t="s">
        <v>434</v>
      </c>
      <c r="N116" s="477" t="s">
        <v>10</v>
      </c>
      <c r="O116" s="570" t="s">
        <v>434</v>
      </c>
      <c r="P116" s="571" t="s">
        <v>10</v>
      </c>
      <c r="Q116" s="572" t="s">
        <v>434</v>
      </c>
      <c r="R116" s="571" t="s">
        <v>10</v>
      </c>
      <c r="S116" s="572" t="s">
        <v>434</v>
      </c>
      <c r="T116" s="571" t="s">
        <v>10</v>
      </c>
      <c r="U116" s="572" t="s">
        <v>434</v>
      </c>
      <c r="V116" s="571" t="s">
        <v>10</v>
      </c>
      <c r="W116" s="572" t="s">
        <v>434</v>
      </c>
      <c r="X116" s="571" t="s">
        <v>10</v>
      </c>
      <c r="Y116" s="572" t="s">
        <v>434</v>
      </c>
      <c r="Z116" s="619" t="s">
        <v>10</v>
      </c>
      <c r="AA116" s="628" t="s">
        <v>434</v>
      </c>
      <c r="AB116" s="621" t="s">
        <v>10</v>
      </c>
      <c r="AC116" s="574" t="s">
        <v>434</v>
      </c>
      <c r="AD116" s="849"/>
      <c r="AE116" s="574" t="s">
        <v>434</v>
      </c>
      <c r="AF116" s="575" t="s">
        <v>10</v>
      </c>
      <c r="AG116" s="576" t="s">
        <v>434</v>
      </c>
    </row>
    <row r="117" spans="1:33" ht="19.5" customHeight="1" thickBot="1">
      <c r="A117" s="293"/>
      <c r="C117" s="586" t="s">
        <v>346</v>
      </c>
      <c r="D117" s="450">
        <v>25521682</v>
      </c>
      <c r="E117" s="450">
        <v>24627898</v>
      </c>
      <c r="F117" s="450">
        <v>20761317</v>
      </c>
      <c r="G117" s="464">
        <f aca="true" t="shared" si="28" ref="G117:G164">F117/E117*100</f>
        <v>84.29999588271805</v>
      </c>
      <c r="H117" s="450">
        <v>9433752</v>
      </c>
      <c r="I117" s="464">
        <f aca="true" t="shared" si="29" ref="I117:I164">H117/$F117*100</f>
        <v>45.439082694031406</v>
      </c>
      <c r="J117" s="450">
        <v>891120</v>
      </c>
      <c r="K117" s="464">
        <f aca="true" t="shared" si="30" ref="K117:K164">J117/$F117*100</f>
        <v>4.292213254101365</v>
      </c>
      <c r="L117" s="450">
        <v>10436445</v>
      </c>
      <c r="M117" s="464">
        <f aca="true" t="shared" si="31" ref="M117:M164">L117/$F117*100</f>
        <v>50.26870405186723</v>
      </c>
      <c r="N117" s="450">
        <v>11327565</v>
      </c>
      <c r="O117" s="464">
        <f aca="true" t="shared" si="32" ref="O117:O164">N117/$F117*100</f>
        <v>54.560917305968594</v>
      </c>
      <c r="P117" s="450">
        <v>746640</v>
      </c>
      <c r="Q117" s="464">
        <f aca="true" t="shared" si="33" ref="Q117:Q164">P117/$E117*100</f>
        <v>3.031683824579751</v>
      </c>
      <c r="R117" s="450">
        <v>239689</v>
      </c>
      <c r="S117" s="464">
        <f aca="true" t="shared" si="34" ref="S117:S164">R117/$E117*100</f>
        <v>0.9732418089436623</v>
      </c>
      <c r="T117" s="450">
        <v>938957</v>
      </c>
      <c r="U117" s="464">
        <f aca="true" t="shared" si="35" ref="U117:U164">T117/$E117*100</f>
        <v>3.812574666339775</v>
      </c>
      <c r="V117" s="450">
        <v>1832951</v>
      </c>
      <c r="W117" s="464">
        <f aca="true" t="shared" si="36" ref="W117:W164">V117/$E117*100</f>
        <v>7.442579955463516</v>
      </c>
      <c r="X117" s="450">
        <v>108344</v>
      </c>
      <c r="Y117" s="465">
        <f aca="true" t="shared" si="37" ref="Y117:Y164">X117/$E117*100</f>
        <v>0.4399238619552509</v>
      </c>
      <c r="Z117" s="547">
        <v>893784</v>
      </c>
      <c r="AA117" s="629">
        <f aca="true" t="shared" si="38" ref="AA117:AA164">Z117/D117*100</f>
        <v>3.5020575838222574</v>
      </c>
      <c r="AB117" s="622">
        <v>21507957</v>
      </c>
      <c r="AC117" s="464">
        <f aca="true" t="shared" si="39" ref="AC117:AC164">AB117/$E117*100</f>
        <v>87.3316797072978</v>
      </c>
      <c r="AD117" s="450">
        <v>1286990</v>
      </c>
      <c r="AE117" s="464">
        <f aca="true" t="shared" si="40" ref="AE117:AE164">AD117/$E117*100</f>
        <v>5.225740337238688</v>
      </c>
      <c r="AF117" s="450">
        <v>1832951</v>
      </c>
      <c r="AG117" s="579">
        <f aca="true" t="shared" si="41" ref="AG117:AG164">AF117/$E117*100</f>
        <v>7.442579955463516</v>
      </c>
    </row>
    <row r="118" spans="1:33" ht="19.5" customHeight="1" thickTop="1">
      <c r="A118" s="293"/>
      <c r="B118">
        <v>1</v>
      </c>
      <c r="C118" s="587" t="s">
        <v>278</v>
      </c>
      <c r="D118" s="453">
        <v>1096002</v>
      </c>
      <c r="E118" s="453">
        <v>1058168</v>
      </c>
      <c r="F118" s="453">
        <v>893116</v>
      </c>
      <c r="G118" s="466">
        <f t="shared" si="28"/>
        <v>84.40209872156406</v>
      </c>
      <c r="H118" s="453">
        <v>369874</v>
      </c>
      <c r="I118" s="466">
        <f t="shared" si="29"/>
        <v>41.413881287537116</v>
      </c>
      <c r="J118" s="453">
        <v>29594</v>
      </c>
      <c r="K118" s="466">
        <f t="shared" si="30"/>
        <v>3.313567330559524</v>
      </c>
      <c r="L118" s="453">
        <v>493648</v>
      </c>
      <c r="M118" s="466">
        <f t="shared" si="31"/>
        <v>55.272551381903355</v>
      </c>
      <c r="N118" s="453">
        <v>523242</v>
      </c>
      <c r="O118" s="466">
        <f t="shared" si="32"/>
        <v>58.586118712462884</v>
      </c>
      <c r="P118" s="453">
        <v>30768</v>
      </c>
      <c r="Q118" s="466">
        <f t="shared" si="33"/>
        <v>2.9076668355119413</v>
      </c>
      <c r="R118" s="453">
        <v>10292</v>
      </c>
      <c r="S118" s="466">
        <f t="shared" si="34"/>
        <v>0.9726243847857807</v>
      </c>
      <c r="T118" s="453">
        <v>35574</v>
      </c>
      <c r="U118" s="466">
        <f t="shared" si="35"/>
        <v>3.3618480241322737</v>
      </c>
      <c r="V118" s="453">
        <v>86553</v>
      </c>
      <c r="W118" s="466">
        <f t="shared" si="36"/>
        <v>8.179514028018236</v>
      </c>
      <c r="X118" s="453">
        <v>1865</v>
      </c>
      <c r="Y118" s="611">
        <f t="shared" si="37"/>
        <v>0.17624800598770707</v>
      </c>
      <c r="Z118" s="548">
        <v>37834</v>
      </c>
      <c r="AA118" s="630">
        <f t="shared" si="38"/>
        <v>3.4520009999981753</v>
      </c>
      <c r="AB118" s="623">
        <v>923884</v>
      </c>
      <c r="AC118" s="466">
        <f t="shared" si="39"/>
        <v>87.309765557076</v>
      </c>
      <c r="AD118" s="453">
        <v>47731</v>
      </c>
      <c r="AE118" s="466">
        <f t="shared" si="40"/>
        <v>4.510720414905762</v>
      </c>
      <c r="AF118" s="453">
        <v>86553</v>
      </c>
      <c r="AG118" s="580">
        <f t="shared" si="41"/>
        <v>8.179514028018236</v>
      </c>
    </row>
    <row r="119" spans="1:33" ht="19.5" customHeight="1">
      <c r="A119" s="293"/>
      <c r="B119">
        <v>2</v>
      </c>
      <c r="C119" s="588" t="s">
        <v>347</v>
      </c>
      <c r="D119" s="453">
        <v>287865</v>
      </c>
      <c r="E119" s="453">
        <v>283821</v>
      </c>
      <c r="F119" s="453">
        <v>220911</v>
      </c>
      <c r="G119" s="466">
        <f t="shared" si="28"/>
        <v>77.83462111683068</v>
      </c>
      <c r="H119" s="453">
        <v>108043</v>
      </c>
      <c r="I119" s="466">
        <f t="shared" si="29"/>
        <v>48.907931248330776</v>
      </c>
      <c r="J119" s="453">
        <v>5296</v>
      </c>
      <c r="K119" s="466">
        <f t="shared" si="30"/>
        <v>2.397345537343093</v>
      </c>
      <c r="L119" s="453">
        <v>107572</v>
      </c>
      <c r="M119" s="466">
        <f t="shared" si="31"/>
        <v>48.69472321432613</v>
      </c>
      <c r="N119" s="453">
        <v>112868</v>
      </c>
      <c r="O119" s="466">
        <f t="shared" si="32"/>
        <v>51.09206875166923</v>
      </c>
      <c r="P119" s="453">
        <v>6707</v>
      </c>
      <c r="Q119" s="466">
        <f t="shared" si="33"/>
        <v>2.363109142734329</v>
      </c>
      <c r="R119" s="453">
        <v>3308</v>
      </c>
      <c r="S119" s="466">
        <f t="shared" si="34"/>
        <v>1.1655233404152616</v>
      </c>
      <c r="T119" s="453">
        <v>13273</v>
      </c>
      <c r="U119" s="466">
        <f t="shared" si="35"/>
        <v>4.67653908625507</v>
      </c>
      <c r="V119" s="453">
        <v>38660</v>
      </c>
      <c r="W119" s="466">
        <f t="shared" si="36"/>
        <v>13.62126128792443</v>
      </c>
      <c r="X119" s="453">
        <v>962</v>
      </c>
      <c r="Y119" s="611">
        <f t="shared" si="37"/>
        <v>0.3389460258402303</v>
      </c>
      <c r="Z119" s="548">
        <v>4044</v>
      </c>
      <c r="AA119" s="630">
        <f t="shared" si="38"/>
        <v>1.404825178469074</v>
      </c>
      <c r="AB119" s="623">
        <v>227618</v>
      </c>
      <c r="AC119" s="466">
        <f t="shared" si="39"/>
        <v>80.197730259565</v>
      </c>
      <c r="AD119" s="453">
        <v>17543</v>
      </c>
      <c r="AE119" s="466">
        <f t="shared" si="40"/>
        <v>6.181008452510561</v>
      </c>
      <c r="AF119" s="453">
        <v>38660</v>
      </c>
      <c r="AG119" s="580">
        <f t="shared" si="41"/>
        <v>13.62126128792443</v>
      </c>
    </row>
    <row r="120" spans="1:33" ht="19.5" customHeight="1">
      <c r="A120" s="293"/>
      <c r="B120">
        <v>3</v>
      </c>
      <c r="C120" s="588" t="s">
        <v>348</v>
      </c>
      <c r="D120" s="453">
        <v>280769</v>
      </c>
      <c r="E120" s="453">
        <v>279664</v>
      </c>
      <c r="F120" s="453">
        <v>221108</v>
      </c>
      <c r="G120" s="466">
        <f t="shared" si="28"/>
        <v>79.06201727787631</v>
      </c>
      <c r="H120" s="453">
        <v>108994</v>
      </c>
      <c r="I120" s="466">
        <f t="shared" si="29"/>
        <v>49.29446243464732</v>
      </c>
      <c r="J120" s="453">
        <v>5299</v>
      </c>
      <c r="K120" s="466">
        <f t="shared" si="30"/>
        <v>2.3965663838486173</v>
      </c>
      <c r="L120" s="453">
        <v>106815</v>
      </c>
      <c r="M120" s="466">
        <f t="shared" si="31"/>
        <v>48.30897118150406</v>
      </c>
      <c r="N120" s="453">
        <v>112114</v>
      </c>
      <c r="O120" s="466">
        <f t="shared" si="32"/>
        <v>50.70553756535268</v>
      </c>
      <c r="P120" s="453">
        <v>6294</v>
      </c>
      <c r="Q120" s="466">
        <f t="shared" si="33"/>
        <v>2.250557812231821</v>
      </c>
      <c r="R120" s="453">
        <v>2750</v>
      </c>
      <c r="S120" s="466">
        <f t="shared" si="34"/>
        <v>0.9833228445563247</v>
      </c>
      <c r="T120" s="453">
        <v>13458</v>
      </c>
      <c r="U120" s="466">
        <f t="shared" si="35"/>
        <v>4.812203215286916</v>
      </c>
      <c r="V120" s="453">
        <v>35076</v>
      </c>
      <c r="W120" s="466">
        <f t="shared" si="36"/>
        <v>12.542193489330053</v>
      </c>
      <c r="X120" s="453">
        <v>978</v>
      </c>
      <c r="Y120" s="611">
        <f t="shared" si="37"/>
        <v>0.34970536071857655</v>
      </c>
      <c r="Z120" s="548">
        <v>1105</v>
      </c>
      <c r="AA120" s="630">
        <f t="shared" si="38"/>
        <v>0.3935619673112061</v>
      </c>
      <c r="AB120" s="623">
        <v>227402</v>
      </c>
      <c r="AC120" s="466">
        <f t="shared" si="39"/>
        <v>81.31257509010813</v>
      </c>
      <c r="AD120" s="453">
        <v>17186</v>
      </c>
      <c r="AE120" s="466">
        <f t="shared" si="40"/>
        <v>6.145231420561817</v>
      </c>
      <c r="AF120" s="453">
        <v>35076</v>
      </c>
      <c r="AG120" s="580">
        <f t="shared" si="41"/>
        <v>12.542193489330053</v>
      </c>
    </row>
    <row r="121" spans="1:33" ht="19.5" customHeight="1">
      <c r="A121" s="293"/>
      <c r="B121">
        <v>4</v>
      </c>
      <c r="C121" s="588" t="s">
        <v>349</v>
      </c>
      <c r="D121" s="453">
        <v>454634</v>
      </c>
      <c r="E121" s="453">
        <v>451351</v>
      </c>
      <c r="F121" s="453">
        <v>384972</v>
      </c>
      <c r="G121" s="466">
        <f t="shared" si="28"/>
        <v>85.29326400074443</v>
      </c>
      <c r="H121" s="453">
        <v>178366</v>
      </c>
      <c r="I121" s="466">
        <f t="shared" si="29"/>
        <v>46.3322007834336</v>
      </c>
      <c r="J121" s="453">
        <v>16773</v>
      </c>
      <c r="K121" s="466">
        <f t="shared" si="30"/>
        <v>4.356940245004832</v>
      </c>
      <c r="L121" s="453">
        <v>189833</v>
      </c>
      <c r="M121" s="466">
        <f t="shared" si="31"/>
        <v>49.310858971561565</v>
      </c>
      <c r="N121" s="453">
        <v>206606</v>
      </c>
      <c r="O121" s="466">
        <f t="shared" si="32"/>
        <v>53.6677992165664</v>
      </c>
      <c r="P121" s="453">
        <v>12861</v>
      </c>
      <c r="Q121" s="466">
        <f t="shared" si="33"/>
        <v>2.8494453319035515</v>
      </c>
      <c r="R121" s="453">
        <v>4036</v>
      </c>
      <c r="S121" s="466">
        <f t="shared" si="34"/>
        <v>0.8942042889015422</v>
      </c>
      <c r="T121" s="453">
        <v>15631</v>
      </c>
      <c r="U121" s="466">
        <f t="shared" si="35"/>
        <v>3.463158384494551</v>
      </c>
      <c r="V121" s="453">
        <v>32753</v>
      </c>
      <c r="W121" s="466">
        <f t="shared" si="36"/>
        <v>7.256658343506494</v>
      </c>
      <c r="X121" s="453">
        <v>1098</v>
      </c>
      <c r="Y121" s="611">
        <f t="shared" si="37"/>
        <v>0.24326965044942853</v>
      </c>
      <c r="Z121" s="548">
        <v>3283</v>
      </c>
      <c r="AA121" s="630">
        <f t="shared" si="38"/>
        <v>0.7221193311542912</v>
      </c>
      <c r="AB121" s="623">
        <v>397833</v>
      </c>
      <c r="AC121" s="466">
        <f t="shared" si="39"/>
        <v>88.14270933264798</v>
      </c>
      <c r="AD121" s="453">
        <v>20765</v>
      </c>
      <c r="AE121" s="466">
        <f t="shared" si="40"/>
        <v>4.600632323845522</v>
      </c>
      <c r="AF121" s="453">
        <v>32753</v>
      </c>
      <c r="AG121" s="580">
        <f t="shared" si="41"/>
        <v>7.256658343506494</v>
      </c>
    </row>
    <row r="122" spans="1:33" ht="19.5" customHeight="1">
      <c r="A122" s="293"/>
      <c r="B122">
        <v>5</v>
      </c>
      <c r="C122" s="588" t="s">
        <v>274</v>
      </c>
      <c r="D122" s="453">
        <v>223386</v>
      </c>
      <c r="E122" s="453">
        <v>221812</v>
      </c>
      <c r="F122" s="453">
        <v>178965</v>
      </c>
      <c r="G122" s="466">
        <f t="shared" si="28"/>
        <v>80.68319117090148</v>
      </c>
      <c r="H122" s="453">
        <v>91752</v>
      </c>
      <c r="I122" s="466">
        <f t="shared" si="29"/>
        <v>51.26812505238455</v>
      </c>
      <c r="J122" s="453">
        <v>3947</v>
      </c>
      <c r="K122" s="466">
        <f t="shared" si="30"/>
        <v>2.205459167993742</v>
      </c>
      <c r="L122" s="453">
        <v>83266</v>
      </c>
      <c r="M122" s="466">
        <f t="shared" si="31"/>
        <v>46.526415779621715</v>
      </c>
      <c r="N122" s="453">
        <v>87213</v>
      </c>
      <c r="O122" s="466">
        <f t="shared" si="32"/>
        <v>48.73187494761545</v>
      </c>
      <c r="P122" s="453">
        <v>5085</v>
      </c>
      <c r="Q122" s="466">
        <f t="shared" si="33"/>
        <v>2.2924819216273242</v>
      </c>
      <c r="R122" s="453">
        <v>2278</v>
      </c>
      <c r="S122" s="466">
        <f t="shared" si="34"/>
        <v>1.0269958343101366</v>
      </c>
      <c r="T122" s="453">
        <v>10390</v>
      </c>
      <c r="U122" s="466">
        <f t="shared" si="35"/>
        <v>4.684146935242457</v>
      </c>
      <c r="V122" s="453">
        <v>24203</v>
      </c>
      <c r="W122" s="466">
        <f t="shared" si="36"/>
        <v>10.911492615367969</v>
      </c>
      <c r="X122" s="453">
        <v>891</v>
      </c>
      <c r="Y122" s="611">
        <f t="shared" si="37"/>
        <v>0.4016915225506285</v>
      </c>
      <c r="Z122" s="548">
        <v>1574</v>
      </c>
      <c r="AA122" s="630">
        <f t="shared" si="38"/>
        <v>0.7046099576517776</v>
      </c>
      <c r="AB122" s="623">
        <v>184050</v>
      </c>
      <c r="AC122" s="466">
        <f t="shared" si="39"/>
        <v>82.97567309252881</v>
      </c>
      <c r="AD122" s="453">
        <v>13559</v>
      </c>
      <c r="AE122" s="466">
        <f t="shared" si="40"/>
        <v>6.112834292103223</v>
      </c>
      <c r="AF122" s="453">
        <v>24203</v>
      </c>
      <c r="AG122" s="580">
        <f t="shared" si="41"/>
        <v>10.911492615367969</v>
      </c>
    </row>
    <row r="123" spans="1:33" ht="19.5" customHeight="1">
      <c r="A123" s="293"/>
      <c r="B123">
        <v>6</v>
      </c>
      <c r="C123" s="588" t="s">
        <v>350</v>
      </c>
      <c r="D123" s="453">
        <v>251723</v>
      </c>
      <c r="E123" s="453">
        <v>250538</v>
      </c>
      <c r="F123" s="453">
        <v>199536</v>
      </c>
      <c r="G123" s="466">
        <f t="shared" si="28"/>
        <v>79.64300824625407</v>
      </c>
      <c r="H123" s="453">
        <v>111705</v>
      </c>
      <c r="I123" s="466">
        <f t="shared" si="29"/>
        <v>55.982379119557365</v>
      </c>
      <c r="J123" s="453">
        <v>5991</v>
      </c>
      <c r="K123" s="466">
        <f t="shared" si="30"/>
        <v>3.002465720471494</v>
      </c>
      <c r="L123" s="453">
        <v>81840</v>
      </c>
      <c r="M123" s="466">
        <f t="shared" si="31"/>
        <v>41.01515515997114</v>
      </c>
      <c r="N123" s="453">
        <v>87831</v>
      </c>
      <c r="O123" s="466">
        <f t="shared" si="32"/>
        <v>44.01762088044263</v>
      </c>
      <c r="P123" s="453">
        <v>7162</v>
      </c>
      <c r="Q123" s="466">
        <f t="shared" si="33"/>
        <v>2.858648189097063</v>
      </c>
      <c r="R123" s="453">
        <v>2424</v>
      </c>
      <c r="S123" s="466">
        <f t="shared" si="34"/>
        <v>0.9675179014760236</v>
      </c>
      <c r="T123" s="453">
        <v>10668</v>
      </c>
      <c r="U123" s="466">
        <f t="shared" si="35"/>
        <v>4.2580367050108165</v>
      </c>
      <c r="V123" s="453">
        <v>29491</v>
      </c>
      <c r="W123" s="466">
        <f t="shared" si="36"/>
        <v>11.771068660243158</v>
      </c>
      <c r="X123" s="453">
        <v>1257</v>
      </c>
      <c r="Y123" s="611">
        <f t="shared" si="37"/>
        <v>0.5017202979188786</v>
      </c>
      <c r="Z123" s="548">
        <v>1185</v>
      </c>
      <c r="AA123" s="630">
        <f t="shared" si="38"/>
        <v>0.4707555527305808</v>
      </c>
      <c r="AB123" s="623">
        <v>206698</v>
      </c>
      <c r="AC123" s="466">
        <f t="shared" si="39"/>
        <v>82.50165643535112</v>
      </c>
      <c r="AD123" s="453">
        <v>14349</v>
      </c>
      <c r="AE123" s="466">
        <f t="shared" si="40"/>
        <v>5.727274904405719</v>
      </c>
      <c r="AF123" s="453">
        <v>29491</v>
      </c>
      <c r="AG123" s="580">
        <f t="shared" si="41"/>
        <v>11.771068660243158</v>
      </c>
    </row>
    <row r="124" spans="1:33" ht="19.5" customHeight="1">
      <c r="A124" s="293"/>
      <c r="B124">
        <v>7</v>
      </c>
      <c r="C124" s="588" t="s">
        <v>351</v>
      </c>
      <c r="D124" s="453">
        <v>404754</v>
      </c>
      <c r="E124" s="453">
        <v>400036</v>
      </c>
      <c r="F124" s="453">
        <v>323469</v>
      </c>
      <c r="G124" s="466">
        <f t="shared" si="28"/>
        <v>80.85997260246577</v>
      </c>
      <c r="H124" s="453">
        <v>162482</v>
      </c>
      <c r="I124" s="466">
        <f t="shared" si="29"/>
        <v>50.23108860509045</v>
      </c>
      <c r="J124" s="453">
        <v>12224</v>
      </c>
      <c r="K124" s="466">
        <f t="shared" si="30"/>
        <v>3.779032921238202</v>
      </c>
      <c r="L124" s="453">
        <v>148763</v>
      </c>
      <c r="M124" s="466">
        <f t="shared" si="31"/>
        <v>45.98987847367136</v>
      </c>
      <c r="N124" s="453">
        <v>160987</v>
      </c>
      <c r="O124" s="466">
        <f t="shared" si="32"/>
        <v>49.76891139490956</v>
      </c>
      <c r="P124" s="453">
        <v>12336</v>
      </c>
      <c r="Q124" s="466">
        <f t="shared" si="33"/>
        <v>3.083722464978152</v>
      </c>
      <c r="R124" s="453">
        <v>3609</v>
      </c>
      <c r="S124" s="466">
        <f t="shared" si="34"/>
        <v>0.9021688048075673</v>
      </c>
      <c r="T124" s="453">
        <v>15986</v>
      </c>
      <c r="U124" s="466">
        <f t="shared" si="35"/>
        <v>3.9961403473687365</v>
      </c>
      <c r="V124" s="453">
        <v>42821</v>
      </c>
      <c r="W124" s="466">
        <f t="shared" si="36"/>
        <v>10.704286614204722</v>
      </c>
      <c r="X124" s="453">
        <v>1815</v>
      </c>
      <c r="Y124" s="611">
        <f t="shared" si="37"/>
        <v>0.45370916617504425</v>
      </c>
      <c r="Z124" s="548">
        <v>4718</v>
      </c>
      <c r="AA124" s="630">
        <f t="shared" si="38"/>
        <v>1.1656462937982084</v>
      </c>
      <c r="AB124" s="623">
        <v>335805</v>
      </c>
      <c r="AC124" s="466">
        <f t="shared" si="39"/>
        <v>83.94369506744394</v>
      </c>
      <c r="AD124" s="453">
        <v>21410</v>
      </c>
      <c r="AE124" s="466">
        <f t="shared" si="40"/>
        <v>5.352018318351348</v>
      </c>
      <c r="AF124" s="453">
        <v>42821</v>
      </c>
      <c r="AG124" s="580">
        <f t="shared" si="41"/>
        <v>10.704286614204722</v>
      </c>
    </row>
    <row r="125" spans="1:33" ht="19.5" customHeight="1">
      <c r="A125" s="293"/>
      <c r="B125">
        <v>8</v>
      </c>
      <c r="C125" s="588" t="s">
        <v>352</v>
      </c>
      <c r="D125" s="453">
        <v>582810</v>
      </c>
      <c r="E125" s="453">
        <v>567559</v>
      </c>
      <c r="F125" s="453">
        <v>470071</v>
      </c>
      <c r="G125" s="466">
        <f t="shared" si="28"/>
        <v>82.82328357051865</v>
      </c>
      <c r="H125" s="453">
        <v>204367</v>
      </c>
      <c r="I125" s="466">
        <f t="shared" si="29"/>
        <v>43.47577280878846</v>
      </c>
      <c r="J125" s="453">
        <v>19034</v>
      </c>
      <c r="K125" s="466">
        <f t="shared" si="30"/>
        <v>4.049175550076479</v>
      </c>
      <c r="L125" s="453">
        <v>246670</v>
      </c>
      <c r="M125" s="466">
        <f t="shared" si="31"/>
        <v>52.47505164113506</v>
      </c>
      <c r="N125" s="453">
        <v>265704</v>
      </c>
      <c r="O125" s="466">
        <f t="shared" si="32"/>
        <v>56.52422719121154</v>
      </c>
      <c r="P125" s="453">
        <v>14847</v>
      </c>
      <c r="Q125" s="466">
        <f t="shared" si="33"/>
        <v>2.6159394882294174</v>
      </c>
      <c r="R125" s="453">
        <v>4849</v>
      </c>
      <c r="S125" s="466">
        <f t="shared" si="34"/>
        <v>0.8543605158230246</v>
      </c>
      <c r="T125" s="453">
        <v>19970</v>
      </c>
      <c r="U125" s="466">
        <f t="shared" si="35"/>
        <v>3.518576923280223</v>
      </c>
      <c r="V125" s="453">
        <v>55794</v>
      </c>
      <c r="W125" s="466">
        <f t="shared" si="36"/>
        <v>9.83051982260875</v>
      </c>
      <c r="X125" s="453">
        <v>2028</v>
      </c>
      <c r="Y125" s="611">
        <f t="shared" si="37"/>
        <v>0.3573196795399245</v>
      </c>
      <c r="Z125" s="548">
        <v>15251</v>
      </c>
      <c r="AA125" s="630">
        <f t="shared" si="38"/>
        <v>2.616804790583552</v>
      </c>
      <c r="AB125" s="623">
        <v>484918</v>
      </c>
      <c r="AC125" s="466">
        <f t="shared" si="39"/>
        <v>85.43922305874808</v>
      </c>
      <c r="AD125" s="453">
        <v>26847</v>
      </c>
      <c r="AE125" s="466">
        <f t="shared" si="40"/>
        <v>4.730257118643172</v>
      </c>
      <c r="AF125" s="453">
        <v>55794</v>
      </c>
      <c r="AG125" s="580">
        <f t="shared" si="41"/>
        <v>9.83051982260875</v>
      </c>
    </row>
    <row r="126" spans="1:33" ht="19.5" customHeight="1">
      <c r="A126" s="293"/>
      <c r="B126">
        <v>9</v>
      </c>
      <c r="C126" s="588" t="s">
        <v>265</v>
      </c>
      <c r="D126" s="453">
        <v>408211</v>
      </c>
      <c r="E126" s="453">
        <v>400278</v>
      </c>
      <c r="F126" s="453">
        <v>329102</v>
      </c>
      <c r="G126" s="466">
        <f t="shared" si="28"/>
        <v>82.2183582410225</v>
      </c>
      <c r="H126" s="453">
        <v>144124</v>
      </c>
      <c r="I126" s="466">
        <f t="shared" si="29"/>
        <v>43.79310973497578</v>
      </c>
      <c r="J126" s="453">
        <v>14063</v>
      </c>
      <c r="K126" s="466">
        <f t="shared" si="30"/>
        <v>4.273143280806559</v>
      </c>
      <c r="L126" s="453">
        <v>170915</v>
      </c>
      <c r="M126" s="466">
        <f t="shared" si="31"/>
        <v>51.933746984217656</v>
      </c>
      <c r="N126" s="453">
        <v>184978</v>
      </c>
      <c r="O126" s="466">
        <f t="shared" si="32"/>
        <v>56.206890265024214</v>
      </c>
      <c r="P126" s="453">
        <v>13696</v>
      </c>
      <c r="Q126" s="466">
        <f t="shared" si="33"/>
        <v>3.4216219727289534</v>
      </c>
      <c r="R126" s="453">
        <v>3330</v>
      </c>
      <c r="S126" s="466">
        <f t="shared" si="34"/>
        <v>0.8319218143390344</v>
      </c>
      <c r="T126" s="453">
        <v>14822</v>
      </c>
      <c r="U126" s="466">
        <f t="shared" si="35"/>
        <v>3.702926466106056</v>
      </c>
      <c r="V126" s="453">
        <v>37618</v>
      </c>
      <c r="W126" s="466">
        <f t="shared" si="36"/>
        <v>9.397968411953691</v>
      </c>
      <c r="X126" s="453">
        <v>1710</v>
      </c>
      <c r="Y126" s="611">
        <f t="shared" si="37"/>
        <v>0.42720309384977445</v>
      </c>
      <c r="Z126" s="548">
        <v>7933</v>
      </c>
      <c r="AA126" s="630">
        <f t="shared" si="38"/>
        <v>1.9433577243141413</v>
      </c>
      <c r="AB126" s="623">
        <v>342798</v>
      </c>
      <c r="AC126" s="466">
        <f t="shared" si="39"/>
        <v>85.63998021375144</v>
      </c>
      <c r="AD126" s="453">
        <v>19862</v>
      </c>
      <c r="AE126" s="466">
        <f t="shared" si="40"/>
        <v>4.962051374294865</v>
      </c>
      <c r="AF126" s="453">
        <v>37618</v>
      </c>
      <c r="AG126" s="580">
        <f t="shared" si="41"/>
        <v>9.397968411953691</v>
      </c>
    </row>
    <row r="127" spans="1:33" ht="19.5" customHeight="1">
      <c r="A127" s="293"/>
      <c r="B127">
        <v>10</v>
      </c>
      <c r="C127" s="588" t="s">
        <v>353</v>
      </c>
      <c r="D127" s="453">
        <v>409833</v>
      </c>
      <c r="E127" s="453">
        <v>404742</v>
      </c>
      <c r="F127" s="453">
        <v>332904</v>
      </c>
      <c r="G127" s="466">
        <f t="shared" si="28"/>
        <v>82.25091539795721</v>
      </c>
      <c r="H127" s="453">
        <v>144079</v>
      </c>
      <c r="I127" s="466">
        <f t="shared" si="29"/>
        <v>43.27944392377382</v>
      </c>
      <c r="J127" s="453">
        <v>12431</v>
      </c>
      <c r="K127" s="466">
        <f t="shared" si="30"/>
        <v>3.734109533078605</v>
      </c>
      <c r="L127" s="453">
        <v>176394</v>
      </c>
      <c r="M127" s="466">
        <f t="shared" si="31"/>
        <v>52.98644654314757</v>
      </c>
      <c r="N127" s="453">
        <v>188825</v>
      </c>
      <c r="O127" s="466">
        <f t="shared" si="32"/>
        <v>56.72055607622618</v>
      </c>
      <c r="P127" s="453">
        <v>13714</v>
      </c>
      <c r="Q127" s="466">
        <f t="shared" si="33"/>
        <v>3.3883313320584474</v>
      </c>
      <c r="R127" s="453">
        <v>3385</v>
      </c>
      <c r="S127" s="466">
        <f t="shared" si="34"/>
        <v>0.836335245662669</v>
      </c>
      <c r="T127" s="453">
        <v>14227</v>
      </c>
      <c r="U127" s="466">
        <f t="shared" si="35"/>
        <v>3.515078741519289</v>
      </c>
      <c r="V127" s="453">
        <v>37875</v>
      </c>
      <c r="W127" s="466">
        <f t="shared" si="36"/>
        <v>9.357813125398403</v>
      </c>
      <c r="X127" s="453">
        <v>2637</v>
      </c>
      <c r="Y127" s="611">
        <f t="shared" si="37"/>
        <v>0.6515261574039759</v>
      </c>
      <c r="Z127" s="548">
        <v>5091</v>
      </c>
      <c r="AA127" s="630">
        <f t="shared" si="38"/>
        <v>1.2422132917554223</v>
      </c>
      <c r="AB127" s="623">
        <v>346618</v>
      </c>
      <c r="AC127" s="466">
        <f t="shared" si="39"/>
        <v>85.63924673001566</v>
      </c>
      <c r="AD127" s="453">
        <v>20249</v>
      </c>
      <c r="AE127" s="466">
        <f t="shared" si="40"/>
        <v>5.002940144585934</v>
      </c>
      <c r="AF127" s="453">
        <v>37875</v>
      </c>
      <c r="AG127" s="580">
        <f t="shared" si="41"/>
        <v>9.357813125398403</v>
      </c>
    </row>
    <row r="128" spans="1:33" ht="19.5" customHeight="1">
      <c r="A128" s="293"/>
      <c r="B128">
        <v>11</v>
      </c>
      <c r="C128" s="588" t="s">
        <v>263</v>
      </c>
      <c r="D128" s="453">
        <v>1413027</v>
      </c>
      <c r="E128" s="453">
        <v>1351263</v>
      </c>
      <c r="F128" s="453">
        <v>1186101</v>
      </c>
      <c r="G128" s="466">
        <f t="shared" si="28"/>
        <v>87.7772128741777</v>
      </c>
      <c r="H128" s="453">
        <v>491246</v>
      </c>
      <c r="I128" s="466">
        <f t="shared" si="29"/>
        <v>41.41687765207179</v>
      </c>
      <c r="J128" s="453">
        <v>58264</v>
      </c>
      <c r="K128" s="466">
        <f t="shared" si="30"/>
        <v>4.912229228370939</v>
      </c>
      <c r="L128" s="453">
        <v>636591</v>
      </c>
      <c r="M128" s="466">
        <f t="shared" si="31"/>
        <v>53.67089311955727</v>
      </c>
      <c r="N128" s="453">
        <v>694855</v>
      </c>
      <c r="O128" s="466">
        <f t="shared" si="32"/>
        <v>58.58312234792821</v>
      </c>
      <c r="P128" s="453">
        <v>36318</v>
      </c>
      <c r="Q128" s="466">
        <f t="shared" si="33"/>
        <v>2.687707722330886</v>
      </c>
      <c r="R128" s="453">
        <v>9263</v>
      </c>
      <c r="S128" s="466">
        <f t="shared" si="34"/>
        <v>0.6855068184357893</v>
      </c>
      <c r="T128" s="453">
        <v>42514</v>
      </c>
      <c r="U128" s="466">
        <f t="shared" si="35"/>
        <v>3.1462417012824297</v>
      </c>
      <c r="V128" s="453">
        <v>70028</v>
      </c>
      <c r="W128" s="466">
        <f t="shared" si="36"/>
        <v>5.182410826019805</v>
      </c>
      <c r="X128" s="453">
        <v>7039</v>
      </c>
      <c r="Y128" s="611">
        <f t="shared" si="37"/>
        <v>0.5209200577533759</v>
      </c>
      <c r="Z128" s="548">
        <v>61764</v>
      </c>
      <c r="AA128" s="630">
        <f t="shared" si="38"/>
        <v>4.371041742302164</v>
      </c>
      <c r="AB128" s="623">
        <v>1222419</v>
      </c>
      <c r="AC128" s="466">
        <f t="shared" si="39"/>
        <v>90.4649205965086</v>
      </c>
      <c r="AD128" s="453">
        <v>58816</v>
      </c>
      <c r="AE128" s="466">
        <f t="shared" si="40"/>
        <v>4.352668577471595</v>
      </c>
      <c r="AF128" s="453">
        <v>70028</v>
      </c>
      <c r="AG128" s="580">
        <f t="shared" si="41"/>
        <v>5.182410826019805</v>
      </c>
    </row>
    <row r="129" spans="1:33" ht="19.5" customHeight="1">
      <c r="A129" s="293"/>
      <c r="B129">
        <v>12</v>
      </c>
      <c r="C129" s="588" t="s">
        <v>354</v>
      </c>
      <c r="D129" s="453">
        <v>1187737</v>
      </c>
      <c r="E129" s="453">
        <v>1144618</v>
      </c>
      <c r="F129" s="453">
        <v>997067</v>
      </c>
      <c r="G129" s="466">
        <f t="shared" si="28"/>
        <v>87.10914907855721</v>
      </c>
      <c r="H129" s="453">
        <v>422590</v>
      </c>
      <c r="I129" s="466">
        <f t="shared" si="29"/>
        <v>42.3833102489602</v>
      </c>
      <c r="J129" s="453">
        <v>53384</v>
      </c>
      <c r="K129" s="466">
        <f t="shared" si="30"/>
        <v>5.354103585817202</v>
      </c>
      <c r="L129" s="453">
        <v>521093</v>
      </c>
      <c r="M129" s="466">
        <f t="shared" si="31"/>
        <v>52.2625861652226</v>
      </c>
      <c r="N129" s="453">
        <v>574477</v>
      </c>
      <c r="O129" s="466">
        <f t="shared" si="32"/>
        <v>57.61668975103979</v>
      </c>
      <c r="P129" s="453">
        <v>29200</v>
      </c>
      <c r="Q129" s="466">
        <f t="shared" si="33"/>
        <v>2.551069439760689</v>
      </c>
      <c r="R129" s="453">
        <v>9014</v>
      </c>
      <c r="S129" s="466">
        <f t="shared" si="34"/>
        <v>0.7875116414384536</v>
      </c>
      <c r="T129" s="453">
        <v>37672</v>
      </c>
      <c r="U129" s="466">
        <f t="shared" si="35"/>
        <v>3.2912290388583787</v>
      </c>
      <c r="V129" s="453">
        <v>68232</v>
      </c>
      <c r="W129" s="466">
        <f t="shared" si="36"/>
        <v>5.96111541142984</v>
      </c>
      <c r="X129" s="453">
        <v>3433</v>
      </c>
      <c r="Y129" s="611">
        <f t="shared" si="37"/>
        <v>0.29992538995542617</v>
      </c>
      <c r="Z129" s="548">
        <v>43119</v>
      </c>
      <c r="AA129" s="630">
        <f t="shared" si="38"/>
        <v>3.6303491429499966</v>
      </c>
      <c r="AB129" s="623">
        <v>1026267</v>
      </c>
      <c r="AC129" s="466">
        <f t="shared" si="39"/>
        <v>89.6602185183179</v>
      </c>
      <c r="AD129" s="453">
        <v>50119</v>
      </c>
      <c r="AE129" s="466">
        <f t="shared" si="40"/>
        <v>4.378666070252259</v>
      </c>
      <c r="AF129" s="453">
        <v>68232</v>
      </c>
      <c r="AG129" s="580">
        <f t="shared" si="41"/>
        <v>5.96111541142984</v>
      </c>
    </row>
    <row r="130" spans="1:33" ht="19.5" customHeight="1">
      <c r="A130" s="293"/>
      <c r="B130">
        <v>13</v>
      </c>
      <c r="C130" s="588" t="s">
        <v>262</v>
      </c>
      <c r="D130" s="453">
        <v>2552416</v>
      </c>
      <c r="E130" s="453">
        <v>2285234</v>
      </c>
      <c r="F130" s="453">
        <v>1944348</v>
      </c>
      <c r="G130" s="466">
        <f t="shared" si="28"/>
        <v>85.08310308703616</v>
      </c>
      <c r="H130" s="453">
        <v>948115</v>
      </c>
      <c r="I130" s="466">
        <f t="shared" si="29"/>
        <v>48.76261862588384</v>
      </c>
      <c r="J130" s="453">
        <v>125661</v>
      </c>
      <c r="K130" s="466">
        <f t="shared" si="30"/>
        <v>6.4628862734448775</v>
      </c>
      <c r="L130" s="453">
        <v>870572</v>
      </c>
      <c r="M130" s="466">
        <f t="shared" si="31"/>
        <v>44.77449510067128</v>
      </c>
      <c r="N130" s="453">
        <v>996233</v>
      </c>
      <c r="O130" s="466">
        <f t="shared" si="32"/>
        <v>51.237381374116154</v>
      </c>
      <c r="P130" s="453">
        <v>100395</v>
      </c>
      <c r="Q130" s="466">
        <f t="shared" si="33"/>
        <v>4.393204372068681</v>
      </c>
      <c r="R130" s="453">
        <v>23961</v>
      </c>
      <c r="S130" s="466">
        <f t="shared" si="34"/>
        <v>1.0485140690187527</v>
      </c>
      <c r="T130" s="453">
        <v>106226</v>
      </c>
      <c r="U130" s="466">
        <f t="shared" si="35"/>
        <v>4.648364237535412</v>
      </c>
      <c r="V130" s="453">
        <v>104535</v>
      </c>
      <c r="W130" s="466">
        <f t="shared" si="36"/>
        <v>4.574367438958111</v>
      </c>
      <c r="X130" s="453">
        <v>5769</v>
      </c>
      <c r="Y130" s="611">
        <f t="shared" si="37"/>
        <v>0.25244679538287984</v>
      </c>
      <c r="Z130" s="548">
        <v>267182</v>
      </c>
      <c r="AA130" s="630">
        <f t="shared" si="38"/>
        <v>10.467807755475595</v>
      </c>
      <c r="AB130" s="623">
        <v>2044743</v>
      </c>
      <c r="AC130" s="466">
        <f t="shared" si="39"/>
        <v>89.47630745910485</v>
      </c>
      <c r="AD130" s="453">
        <v>135956</v>
      </c>
      <c r="AE130" s="466">
        <f t="shared" si="40"/>
        <v>5.949325101937045</v>
      </c>
      <c r="AF130" s="453">
        <v>104535</v>
      </c>
      <c r="AG130" s="580">
        <f t="shared" si="41"/>
        <v>4.574367438958111</v>
      </c>
    </row>
    <row r="131" spans="1:33" ht="19.5" customHeight="1">
      <c r="A131" s="293"/>
      <c r="B131">
        <v>14</v>
      </c>
      <c r="C131" s="588" t="s">
        <v>264</v>
      </c>
      <c r="D131" s="453">
        <v>1672560</v>
      </c>
      <c r="E131" s="453">
        <v>1629152</v>
      </c>
      <c r="F131" s="453">
        <v>1447411</v>
      </c>
      <c r="G131" s="466">
        <f t="shared" si="28"/>
        <v>88.84444177093359</v>
      </c>
      <c r="H131" s="453">
        <v>622428</v>
      </c>
      <c r="I131" s="466">
        <f t="shared" si="29"/>
        <v>43.002851297938186</v>
      </c>
      <c r="J131" s="453">
        <v>82124</v>
      </c>
      <c r="K131" s="466">
        <f t="shared" si="30"/>
        <v>5.673854903686651</v>
      </c>
      <c r="L131" s="453">
        <v>742859</v>
      </c>
      <c r="M131" s="466">
        <f t="shared" si="31"/>
        <v>51.32329379837517</v>
      </c>
      <c r="N131" s="453">
        <v>824983</v>
      </c>
      <c r="O131" s="466">
        <f t="shared" si="32"/>
        <v>56.997148702061814</v>
      </c>
      <c r="P131" s="453">
        <v>47906</v>
      </c>
      <c r="Q131" s="466">
        <f t="shared" si="33"/>
        <v>2.9405482115849226</v>
      </c>
      <c r="R131" s="453">
        <v>13236</v>
      </c>
      <c r="S131" s="466">
        <f t="shared" si="34"/>
        <v>0.8124472118009861</v>
      </c>
      <c r="T131" s="453">
        <v>55682</v>
      </c>
      <c r="U131" s="466">
        <f t="shared" si="35"/>
        <v>3.417851741273988</v>
      </c>
      <c r="V131" s="453">
        <v>60893</v>
      </c>
      <c r="W131" s="466">
        <f t="shared" si="36"/>
        <v>3.737711398322563</v>
      </c>
      <c r="X131" s="453">
        <v>4024</v>
      </c>
      <c r="Y131" s="611">
        <f t="shared" si="37"/>
        <v>0.2469996660839504</v>
      </c>
      <c r="Z131" s="548">
        <v>43408</v>
      </c>
      <c r="AA131" s="630">
        <f t="shared" si="38"/>
        <v>2.595303008561726</v>
      </c>
      <c r="AB131" s="623">
        <v>1495317</v>
      </c>
      <c r="AC131" s="466">
        <f t="shared" si="39"/>
        <v>91.78498998251851</v>
      </c>
      <c r="AD131" s="453">
        <v>72942</v>
      </c>
      <c r="AE131" s="466">
        <f t="shared" si="40"/>
        <v>4.477298619158924</v>
      </c>
      <c r="AF131" s="453">
        <v>60893</v>
      </c>
      <c r="AG131" s="580">
        <f t="shared" si="41"/>
        <v>3.737711398322563</v>
      </c>
    </row>
    <row r="132" spans="1:33" ht="19.5" customHeight="1">
      <c r="A132" s="293"/>
      <c r="B132">
        <v>15</v>
      </c>
      <c r="C132" s="588" t="s">
        <v>355</v>
      </c>
      <c r="D132" s="453">
        <v>506092</v>
      </c>
      <c r="E132" s="453">
        <v>501797</v>
      </c>
      <c r="F132" s="453">
        <v>416391</v>
      </c>
      <c r="G132" s="466">
        <f t="shared" si="28"/>
        <v>82.97996998786363</v>
      </c>
      <c r="H132" s="453">
        <v>214491</v>
      </c>
      <c r="I132" s="466">
        <f t="shared" si="29"/>
        <v>51.51192028646152</v>
      </c>
      <c r="J132" s="453">
        <v>11491</v>
      </c>
      <c r="K132" s="466">
        <f t="shared" si="30"/>
        <v>2.7596657948898993</v>
      </c>
      <c r="L132" s="453">
        <v>190409</v>
      </c>
      <c r="M132" s="466">
        <f t="shared" si="31"/>
        <v>45.72841391864858</v>
      </c>
      <c r="N132" s="453">
        <v>201900</v>
      </c>
      <c r="O132" s="466">
        <f t="shared" si="32"/>
        <v>48.48807971353848</v>
      </c>
      <c r="P132" s="453">
        <v>14259</v>
      </c>
      <c r="Q132" s="466">
        <f t="shared" si="33"/>
        <v>2.8415873351175875</v>
      </c>
      <c r="R132" s="453">
        <v>4580</v>
      </c>
      <c r="S132" s="466">
        <f t="shared" si="34"/>
        <v>0.912719685450491</v>
      </c>
      <c r="T132" s="453">
        <v>19173</v>
      </c>
      <c r="U132" s="466">
        <f t="shared" si="35"/>
        <v>3.820867801122765</v>
      </c>
      <c r="V132" s="453">
        <v>44222</v>
      </c>
      <c r="W132" s="466">
        <f t="shared" si="36"/>
        <v>8.812727058950133</v>
      </c>
      <c r="X132" s="453">
        <v>3172</v>
      </c>
      <c r="Y132" s="611">
        <f t="shared" si="37"/>
        <v>0.6321281314954055</v>
      </c>
      <c r="Z132" s="548">
        <v>4295</v>
      </c>
      <c r="AA132" s="630">
        <f t="shared" si="38"/>
        <v>0.848659927444022</v>
      </c>
      <c r="AB132" s="623">
        <v>430650</v>
      </c>
      <c r="AC132" s="466">
        <f t="shared" si="39"/>
        <v>85.8215573229812</v>
      </c>
      <c r="AD132" s="453">
        <v>26925</v>
      </c>
      <c r="AE132" s="466">
        <f t="shared" si="40"/>
        <v>5.365715618068661</v>
      </c>
      <c r="AF132" s="453">
        <v>44222</v>
      </c>
      <c r="AG132" s="580">
        <f t="shared" si="41"/>
        <v>8.812727058950133</v>
      </c>
    </row>
    <row r="133" spans="1:33" ht="19.5" customHeight="1">
      <c r="A133" s="293"/>
      <c r="B133">
        <v>16</v>
      </c>
      <c r="C133" s="588" t="s">
        <v>356</v>
      </c>
      <c r="D133" s="453">
        <v>243788</v>
      </c>
      <c r="E133" s="453">
        <v>241868</v>
      </c>
      <c r="F133" s="453">
        <v>206017</v>
      </c>
      <c r="G133" s="466">
        <f t="shared" si="28"/>
        <v>85.17745216399028</v>
      </c>
      <c r="H133" s="453">
        <v>111191</v>
      </c>
      <c r="I133" s="466">
        <f t="shared" si="29"/>
        <v>53.97175961207085</v>
      </c>
      <c r="J133" s="453">
        <v>6482</v>
      </c>
      <c r="K133" s="466">
        <f t="shared" si="30"/>
        <v>3.1463422921409396</v>
      </c>
      <c r="L133" s="453">
        <v>88344</v>
      </c>
      <c r="M133" s="466">
        <f t="shared" si="31"/>
        <v>42.88189809578821</v>
      </c>
      <c r="N133" s="453">
        <v>94826</v>
      </c>
      <c r="O133" s="466">
        <f t="shared" si="32"/>
        <v>46.02824038792915</v>
      </c>
      <c r="P133" s="453">
        <v>6714</v>
      </c>
      <c r="Q133" s="466">
        <f t="shared" si="33"/>
        <v>2.775894289447136</v>
      </c>
      <c r="R133" s="453">
        <v>2418</v>
      </c>
      <c r="S133" s="466">
        <f t="shared" si="34"/>
        <v>0.9997188549125969</v>
      </c>
      <c r="T133" s="453">
        <v>8661</v>
      </c>
      <c r="U133" s="466">
        <f t="shared" si="35"/>
        <v>3.580878826467329</v>
      </c>
      <c r="V133" s="453">
        <v>16922</v>
      </c>
      <c r="W133" s="466">
        <f t="shared" si="36"/>
        <v>6.9963781897563955</v>
      </c>
      <c r="X133" s="453">
        <v>1136</v>
      </c>
      <c r="Y133" s="611">
        <f t="shared" si="37"/>
        <v>0.46967767542626554</v>
      </c>
      <c r="Z133" s="548">
        <v>1920</v>
      </c>
      <c r="AA133" s="630">
        <f t="shared" si="38"/>
        <v>0.7875695276223603</v>
      </c>
      <c r="AB133" s="623">
        <v>212731</v>
      </c>
      <c r="AC133" s="466">
        <f t="shared" si="39"/>
        <v>87.9533464534374</v>
      </c>
      <c r="AD133" s="453">
        <v>12215</v>
      </c>
      <c r="AE133" s="466">
        <f t="shared" si="40"/>
        <v>5.050275356806192</v>
      </c>
      <c r="AF133" s="453">
        <v>16922</v>
      </c>
      <c r="AG133" s="580">
        <f t="shared" si="41"/>
        <v>6.9963781897563955</v>
      </c>
    </row>
    <row r="134" spans="1:33" ht="19.5" customHeight="1">
      <c r="A134" s="293"/>
      <c r="B134">
        <v>17</v>
      </c>
      <c r="C134" s="588" t="s">
        <v>271</v>
      </c>
      <c r="D134" s="453">
        <v>261647</v>
      </c>
      <c r="E134" s="453">
        <v>254212</v>
      </c>
      <c r="F134" s="453">
        <v>214177</v>
      </c>
      <c r="G134" s="466">
        <f t="shared" si="28"/>
        <v>84.25133353264205</v>
      </c>
      <c r="H134" s="453">
        <v>111325</v>
      </c>
      <c r="I134" s="466">
        <f t="shared" si="29"/>
        <v>51.97803685736564</v>
      </c>
      <c r="J134" s="453">
        <v>7951</v>
      </c>
      <c r="K134" s="466">
        <f t="shared" si="30"/>
        <v>3.7123500655999475</v>
      </c>
      <c r="L134" s="453">
        <v>94901</v>
      </c>
      <c r="M134" s="466">
        <f t="shared" si="31"/>
        <v>44.30961307703441</v>
      </c>
      <c r="N134" s="453">
        <v>102852</v>
      </c>
      <c r="O134" s="466">
        <f t="shared" si="32"/>
        <v>48.02196314263436</v>
      </c>
      <c r="P134" s="453">
        <v>7604</v>
      </c>
      <c r="Q134" s="466">
        <f t="shared" si="33"/>
        <v>2.991204191776942</v>
      </c>
      <c r="R134" s="453">
        <v>2423</v>
      </c>
      <c r="S134" s="466">
        <f t="shared" si="34"/>
        <v>0.9531414724717953</v>
      </c>
      <c r="T134" s="453">
        <v>9482</v>
      </c>
      <c r="U134" s="466">
        <f t="shared" si="35"/>
        <v>3.72995767312322</v>
      </c>
      <c r="V134" s="453">
        <v>19092</v>
      </c>
      <c r="W134" s="466">
        <f t="shared" si="36"/>
        <v>7.510267021226379</v>
      </c>
      <c r="X134" s="453">
        <v>1434</v>
      </c>
      <c r="Y134" s="611">
        <f t="shared" si="37"/>
        <v>0.5640961087596179</v>
      </c>
      <c r="Z134" s="548">
        <v>7435</v>
      </c>
      <c r="AA134" s="630">
        <f t="shared" si="38"/>
        <v>2.8416148474853524</v>
      </c>
      <c r="AB134" s="623">
        <v>221781</v>
      </c>
      <c r="AC134" s="466">
        <f t="shared" si="39"/>
        <v>87.242537724419</v>
      </c>
      <c r="AD134" s="453">
        <v>13339</v>
      </c>
      <c r="AE134" s="466">
        <f t="shared" si="40"/>
        <v>5.247195254354633</v>
      </c>
      <c r="AF134" s="453">
        <v>19092</v>
      </c>
      <c r="AG134" s="580">
        <f t="shared" si="41"/>
        <v>7.510267021226379</v>
      </c>
    </row>
    <row r="135" spans="1:33" ht="19.5" customHeight="1">
      <c r="A135" s="293"/>
      <c r="B135">
        <v>18</v>
      </c>
      <c r="C135" s="588" t="s">
        <v>272</v>
      </c>
      <c r="D135" s="453">
        <v>180003</v>
      </c>
      <c r="E135" s="453">
        <v>179418</v>
      </c>
      <c r="F135" s="453">
        <v>148700</v>
      </c>
      <c r="G135" s="466">
        <f t="shared" si="28"/>
        <v>82.8790868251792</v>
      </c>
      <c r="H135" s="453">
        <v>81456</v>
      </c>
      <c r="I135" s="466">
        <f t="shared" si="29"/>
        <v>54.7787491593813</v>
      </c>
      <c r="J135" s="453">
        <v>4614</v>
      </c>
      <c r="K135" s="466">
        <f t="shared" si="30"/>
        <v>3.102891728312038</v>
      </c>
      <c r="L135" s="453">
        <v>62630</v>
      </c>
      <c r="M135" s="466">
        <f t="shared" si="31"/>
        <v>42.118359112306656</v>
      </c>
      <c r="N135" s="453">
        <v>67244</v>
      </c>
      <c r="O135" s="466">
        <f t="shared" si="32"/>
        <v>45.221250840618694</v>
      </c>
      <c r="P135" s="453">
        <v>5807</v>
      </c>
      <c r="Q135" s="466">
        <f t="shared" si="33"/>
        <v>3.2365760403081074</v>
      </c>
      <c r="R135" s="453">
        <v>1821</v>
      </c>
      <c r="S135" s="466">
        <f t="shared" si="34"/>
        <v>1.014948332943183</v>
      </c>
      <c r="T135" s="453">
        <v>7190</v>
      </c>
      <c r="U135" s="466">
        <f t="shared" si="35"/>
        <v>4.007401709973359</v>
      </c>
      <c r="V135" s="453">
        <v>14669</v>
      </c>
      <c r="W135" s="466">
        <f t="shared" si="36"/>
        <v>8.175879789095854</v>
      </c>
      <c r="X135" s="453">
        <v>1231</v>
      </c>
      <c r="Y135" s="611">
        <f t="shared" si="37"/>
        <v>0.6861073025003065</v>
      </c>
      <c r="Z135" s="548">
        <v>585</v>
      </c>
      <c r="AA135" s="630">
        <f t="shared" si="38"/>
        <v>0.3249945834236096</v>
      </c>
      <c r="AB135" s="623">
        <v>154507</v>
      </c>
      <c r="AC135" s="466">
        <f t="shared" si="39"/>
        <v>86.1156628654873</v>
      </c>
      <c r="AD135" s="453">
        <v>10242</v>
      </c>
      <c r="AE135" s="466">
        <f t="shared" si="40"/>
        <v>5.708457345416848</v>
      </c>
      <c r="AF135" s="453">
        <v>14669</v>
      </c>
      <c r="AG135" s="580">
        <f t="shared" si="41"/>
        <v>8.175879789095854</v>
      </c>
    </row>
    <row r="136" spans="1:33" ht="19.5" customHeight="1">
      <c r="A136" s="293"/>
      <c r="B136">
        <v>19</v>
      </c>
      <c r="C136" s="588" t="s">
        <v>357</v>
      </c>
      <c r="D136" s="453">
        <v>178553</v>
      </c>
      <c r="E136" s="453">
        <v>177345</v>
      </c>
      <c r="F136" s="453">
        <v>139424</v>
      </c>
      <c r="G136" s="466">
        <f t="shared" si="28"/>
        <v>78.61738419464885</v>
      </c>
      <c r="H136" s="453">
        <v>61118</v>
      </c>
      <c r="I136" s="466">
        <f t="shared" si="29"/>
        <v>43.83606839568511</v>
      </c>
      <c r="J136" s="453">
        <v>4640</v>
      </c>
      <c r="K136" s="466">
        <f t="shared" si="30"/>
        <v>3.327977966490705</v>
      </c>
      <c r="L136" s="453">
        <v>73666</v>
      </c>
      <c r="M136" s="466">
        <f t="shared" si="31"/>
        <v>52.8359536378242</v>
      </c>
      <c r="N136" s="453">
        <v>78306</v>
      </c>
      <c r="O136" s="466">
        <f t="shared" si="32"/>
        <v>56.1639316043149</v>
      </c>
      <c r="P136" s="453">
        <v>5315</v>
      </c>
      <c r="Q136" s="466">
        <f t="shared" si="33"/>
        <v>2.9969832811751105</v>
      </c>
      <c r="R136" s="453">
        <v>1831</v>
      </c>
      <c r="S136" s="466">
        <f t="shared" si="34"/>
        <v>1.0324508725929686</v>
      </c>
      <c r="T136" s="453">
        <v>7928</v>
      </c>
      <c r="U136" s="466">
        <f t="shared" si="35"/>
        <v>4.470382587611717</v>
      </c>
      <c r="V136" s="453">
        <v>21933</v>
      </c>
      <c r="W136" s="466">
        <f t="shared" si="36"/>
        <v>12.367419436691195</v>
      </c>
      <c r="X136" s="453">
        <v>914</v>
      </c>
      <c r="Y136" s="611">
        <f t="shared" si="37"/>
        <v>0.5153796272801601</v>
      </c>
      <c r="Z136" s="548">
        <v>1208</v>
      </c>
      <c r="AA136" s="630">
        <f t="shared" si="38"/>
        <v>0.6765498199414179</v>
      </c>
      <c r="AB136" s="623">
        <v>144739</v>
      </c>
      <c r="AC136" s="466">
        <f t="shared" si="39"/>
        <v>81.61436747582395</v>
      </c>
      <c r="AD136" s="453">
        <v>10673</v>
      </c>
      <c r="AE136" s="466">
        <f t="shared" si="40"/>
        <v>6.018213087484845</v>
      </c>
      <c r="AF136" s="453">
        <v>21933</v>
      </c>
      <c r="AG136" s="580">
        <f t="shared" si="41"/>
        <v>12.367419436691195</v>
      </c>
    </row>
    <row r="137" spans="1:33" ht="19.5" customHeight="1">
      <c r="A137" s="293"/>
      <c r="B137">
        <v>20</v>
      </c>
      <c r="C137" s="588" t="s">
        <v>358</v>
      </c>
      <c r="D137" s="453">
        <v>475172</v>
      </c>
      <c r="E137" s="453">
        <v>466035</v>
      </c>
      <c r="F137" s="453">
        <v>370595</v>
      </c>
      <c r="G137" s="466">
        <f t="shared" si="28"/>
        <v>79.5208514381967</v>
      </c>
      <c r="H137" s="453">
        <v>169123</v>
      </c>
      <c r="I137" s="466">
        <f t="shared" si="29"/>
        <v>45.635532049811786</v>
      </c>
      <c r="J137" s="453">
        <v>12691</v>
      </c>
      <c r="K137" s="466">
        <f t="shared" si="30"/>
        <v>3.424493044968227</v>
      </c>
      <c r="L137" s="453">
        <v>188781</v>
      </c>
      <c r="M137" s="466">
        <f t="shared" si="31"/>
        <v>50.939974905219984</v>
      </c>
      <c r="N137" s="453">
        <v>201472</v>
      </c>
      <c r="O137" s="466">
        <f t="shared" si="32"/>
        <v>54.364467950188214</v>
      </c>
      <c r="P137" s="453">
        <v>13366</v>
      </c>
      <c r="Q137" s="466">
        <f t="shared" si="33"/>
        <v>2.868024933749611</v>
      </c>
      <c r="R137" s="453">
        <v>3959</v>
      </c>
      <c r="S137" s="466">
        <f t="shared" si="34"/>
        <v>0.849507011275977</v>
      </c>
      <c r="T137" s="453">
        <v>21508</v>
      </c>
      <c r="U137" s="466">
        <f t="shared" si="35"/>
        <v>4.615104015792805</v>
      </c>
      <c r="V137" s="453">
        <v>53966</v>
      </c>
      <c r="W137" s="466">
        <f t="shared" si="36"/>
        <v>11.579816966536848</v>
      </c>
      <c r="X137" s="453">
        <v>2641</v>
      </c>
      <c r="Y137" s="611">
        <f t="shared" si="37"/>
        <v>0.5666956344480565</v>
      </c>
      <c r="Z137" s="548">
        <v>9137</v>
      </c>
      <c r="AA137" s="630">
        <f t="shared" si="38"/>
        <v>1.9228826614362797</v>
      </c>
      <c r="AB137" s="623">
        <v>383961</v>
      </c>
      <c r="AC137" s="466">
        <f t="shared" si="39"/>
        <v>82.38887637194632</v>
      </c>
      <c r="AD137" s="453">
        <v>28108</v>
      </c>
      <c r="AE137" s="466">
        <f t="shared" si="40"/>
        <v>6.0313066615168385</v>
      </c>
      <c r="AF137" s="453">
        <v>53966</v>
      </c>
      <c r="AG137" s="580">
        <f t="shared" si="41"/>
        <v>11.579816966536848</v>
      </c>
    </row>
    <row r="138" spans="1:33" ht="19.5" customHeight="1">
      <c r="A138" s="293"/>
      <c r="B138">
        <v>21</v>
      </c>
      <c r="C138" s="588" t="s">
        <v>359</v>
      </c>
      <c r="D138" s="453">
        <v>445396</v>
      </c>
      <c r="E138" s="453">
        <v>437315</v>
      </c>
      <c r="F138" s="453">
        <v>364396</v>
      </c>
      <c r="G138" s="466">
        <f t="shared" si="28"/>
        <v>83.3257491739364</v>
      </c>
      <c r="H138" s="453">
        <v>157451</v>
      </c>
      <c r="I138" s="466">
        <f t="shared" si="29"/>
        <v>43.20876189639842</v>
      </c>
      <c r="J138" s="453">
        <v>12802</v>
      </c>
      <c r="K138" s="466">
        <f t="shared" si="30"/>
        <v>3.513210902424835</v>
      </c>
      <c r="L138" s="453">
        <v>194143</v>
      </c>
      <c r="M138" s="466">
        <f t="shared" si="31"/>
        <v>53.278027201176734</v>
      </c>
      <c r="N138" s="453">
        <v>206945</v>
      </c>
      <c r="O138" s="466">
        <f t="shared" si="32"/>
        <v>56.79123810360157</v>
      </c>
      <c r="P138" s="453">
        <v>13658</v>
      </c>
      <c r="Q138" s="466">
        <f t="shared" si="33"/>
        <v>3.1231492173833506</v>
      </c>
      <c r="R138" s="453">
        <v>3993</v>
      </c>
      <c r="S138" s="466">
        <f t="shared" si="34"/>
        <v>0.9130718132238775</v>
      </c>
      <c r="T138" s="453">
        <v>15064</v>
      </c>
      <c r="U138" s="466">
        <f t="shared" si="35"/>
        <v>3.444656597647005</v>
      </c>
      <c r="V138" s="453">
        <v>36015</v>
      </c>
      <c r="W138" s="466">
        <f t="shared" si="36"/>
        <v>8.235482432571487</v>
      </c>
      <c r="X138" s="453">
        <v>4189</v>
      </c>
      <c r="Y138" s="611">
        <f t="shared" si="37"/>
        <v>0.957890765237872</v>
      </c>
      <c r="Z138" s="548">
        <v>8081</v>
      </c>
      <c r="AA138" s="630">
        <f t="shared" si="38"/>
        <v>1.8143404969959316</v>
      </c>
      <c r="AB138" s="623">
        <v>378054</v>
      </c>
      <c r="AC138" s="466">
        <f t="shared" si="39"/>
        <v>86.44889839131976</v>
      </c>
      <c r="AD138" s="453">
        <v>23246</v>
      </c>
      <c r="AE138" s="466">
        <f t="shared" si="40"/>
        <v>5.315619176108754</v>
      </c>
      <c r="AF138" s="453">
        <v>36015</v>
      </c>
      <c r="AG138" s="580">
        <f t="shared" si="41"/>
        <v>8.235482432571487</v>
      </c>
    </row>
    <row r="139" spans="1:33" ht="19.5" customHeight="1">
      <c r="A139" s="293"/>
      <c r="B139">
        <v>22</v>
      </c>
      <c r="C139" s="588" t="s">
        <v>360</v>
      </c>
      <c r="D139" s="453">
        <v>808847</v>
      </c>
      <c r="E139" s="453">
        <v>797766</v>
      </c>
      <c r="F139" s="453">
        <v>663216</v>
      </c>
      <c r="G139" s="466">
        <f t="shared" si="28"/>
        <v>83.13415211979452</v>
      </c>
      <c r="H139" s="453">
        <v>292738</v>
      </c>
      <c r="I139" s="466">
        <f t="shared" si="29"/>
        <v>44.13916431449181</v>
      </c>
      <c r="J139" s="453">
        <v>29750</v>
      </c>
      <c r="K139" s="466">
        <f t="shared" si="30"/>
        <v>4.4857180767653375</v>
      </c>
      <c r="L139" s="453">
        <v>340728</v>
      </c>
      <c r="M139" s="466">
        <f t="shared" si="31"/>
        <v>51.37511760874285</v>
      </c>
      <c r="N139" s="453">
        <v>370478</v>
      </c>
      <c r="O139" s="466">
        <f t="shared" si="32"/>
        <v>55.86083568550819</v>
      </c>
      <c r="P139" s="453">
        <v>23714</v>
      </c>
      <c r="Q139" s="466">
        <f t="shared" si="33"/>
        <v>2.9725508482437206</v>
      </c>
      <c r="R139" s="453">
        <v>7828</v>
      </c>
      <c r="S139" s="466">
        <f t="shared" si="34"/>
        <v>0.9812401130155961</v>
      </c>
      <c r="T139" s="453">
        <v>30044</v>
      </c>
      <c r="U139" s="466">
        <f t="shared" si="35"/>
        <v>3.7660166013592953</v>
      </c>
      <c r="V139" s="453">
        <v>67792</v>
      </c>
      <c r="W139" s="466">
        <f t="shared" si="36"/>
        <v>8.497729910775842</v>
      </c>
      <c r="X139" s="453">
        <v>5172</v>
      </c>
      <c r="Y139" s="611">
        <f t="shared" si="37"/>
        <v>0.6483104068110198</v>
      </c>
      <c r="Z139" s="548">
        <v>11081</v>
      </c>
      <c r="AA139" s="630">
        <f t="shared" si="38"/>
        <v>1.3699747912769658</v>
      </c>
      <c r="AB139" s="623">
        <v>686930</v>
      </c>
      <c r="AC139" s="466">
        <f t="shared" si="39"/>
        <v>86.10670296803825</v>
      </c>
      <c r="AD139" s="453">
        <v>43044</v>
      </c>
      <c r="AE139" s="466">
        <f t="shared" si="40"/>
        <v>5.395567121185912</v>
      </c>
      <c r="AF139" s="453">
        <v>67792</v>
      </c>
      <c r="AG139" s="580">
        <f t="shared" si="41"/>
        <v>8.497729910775842</v>
      </c>
    </row>
    <row r="140" spans="1:33" ht="19.5" customHeight="1">
      <c r="A140" s="293"/>
      <c r="B140">
        <v>23</v>
      </c>
      <c r="C140" s="588" t="s">
        <v>261</v>
      </c>
      <c r="D140" s="453">
        <v>1513237</v>
      </c>
      <c r="E140" s="453">
        <v>1455459</v>
      </c>
      <c r="F140" s="453">
        <v>1233518</v>
      </c>
      <c r="G140" s="466">
        <f t="shared" si="28"/>
        <v>84.75113349122167</v>
      </c>
      <c r="H140" s="453">
        <v>512402</v>
      </c>
      <c r="I140" s="466">
        <f t="shared" si="29"/>
        <v>41.539888351852184</v>
      </c>
      <c r="J140" s="453">
        <v>58689</v>
      </c>
      <c r="K140" s="466">
        <f t="shared" si="30"/>
        <v>4.757855175198092</v>
      </c>
      <c r="L140" s="453">
        <v>662427</v>
      </c>
      <c r="M140" s="466">
        <f t="shared" si="31"/>
        <v>53.70225647294973</v>
      </c>
      <c r="N140" s="453">
        <v>721116</v>
      </c>
      <c r="O140" s="466">
        <f t="shared" si="32"/>
        <v>58.460111648147816</v>
      </c>
      <c r="P140" s="453">
        <v>48114</v>
      </c>
      <c r="Q140" s="466">
        <f t="shared" si="33"/>
        <v>3.305761275309026</v>
      </c>
      <c r="R140" s="453">
        <v>13040</v>
      </c>
      <c r="S140" s="466">
        <f t="shared" si="34"/>
        <v>0.8959372953824188</v>
      </c>
      <c r="T140" s="453">
        <v>48297</v>
      </c>
      <c r="U140" s="466">
        <f t="shared" si="35"/>
        <v>3.3183346284574142</v>
      </c>
      <c r="V140" s="453">
        <v>100171</v>
      </c>
      <c r="W140" s="466">
        <f t="shared" si="36"/>
        <v>6.882433651514745</v>
      </c>
      <c r="X140" s="453">
        <v>12319</v>
      </c>
      <c r="Y140" s="611">
        <f t="shared" si="37"/>
        <v>0.8463996581147253</v>
      </c>
      <c r="Z140" s="548">
        <v>57778</v>
      </c>
      <c r="AA140" s="630">
        <f t="shared" si="38"/>
        <v>3.818172566491567</v>
      </c>
      <c r="AB140" s="623">
        <v>1281632</v>
      </c>
      <c r="AC140" s="466">
        <f t="shared" si="39"/>
        <v>88.05689476653069</v>
      </c>
      <c r="AD140" s="453">
        <v>73656</v>
      </c>
      <c r="AE140" s="466">
        <f t="shared" si="40"/>
        <v>5.0606715819545585</v>
      </c>
      <c r="AF140" s="453">
        <v>100171</v>
      </c>
      <c r="AG140" s="580">
        <f t="shared" si="41"/>
        <v>6.882433651514745</v>
      </c>
    </row>
    <row r="141" spans="1:33" ht="19.5" customHeight="1">
      <c r="A141" s="293"/>
      <c r="B141">
        <v>24</v>
      </c>
      <c r="C141" s="588" t="s">
        <v>361</v>
      </c>
      <c r="D141" s="453">
        <v>383319</v>
      </c>
      <c r="E141" s="453">
        <v>372765</v>
      </c>
      <c r="F141" s="453">
        <v>316044</v>
      </c>
      <c r="G141" s="466">
        <f t="shared" si="28"/>
        <v>84.78371091706572</v>
      </c>
      <c r="H141" s="453">
        <v>137914</v>
      </c>
      <c r="I141" s="466">
        <f t="shared" si="29"/>
        <v>43.63759476528585</v>
      </c>
      <c r="J141" s="453">
        <v>12763</v>
      </c>
      <c r="K141" s="466">
        <f t="shared" si="30"/>
        <v>4.038361747098505</v>
      </c>
      <c r="L141" s="453">
        <v>165367</v>
      </c>
      <c r="M141" s="466">
        <f t="shared" si="31"/>
        <v>52.32404348761565</v>
      </c>
      <c r="N141" s="453">
        <v>178130</v>
      </c>
      <c r="O141" s="466">
        <f t="shared" si="32"/>
        <v>56.36240523471415</v>
      </c>
      <c r="P141" s="453">
        <v>10130</v>
      </c>
      <c r="Q141" s="466">
        <f t="shared" si="33"/>
        <v>2.717529811006935</v>
      </c>
      <c r="R141" s="453">
        <v>3506</v>
      </c>
      <c r="S141" s="466">
        <f t="shared" si="34"/>
        <v>0.9405389454482046</v>
      </c>
      <c r="T141" s="453">
        <v>13248</v>
      </c>
      <c r="U141" s="466">
        <f t="shared" si="35"/>
        <v>3.55398173111746</v>
      </c>
      <c r="V141" s="453">
        <v>27539</v>
      </c>
      <c r="W141" s="466">
        <f t="shared" si="36"/>
        <v>7.387764409212238</v>
      </c>
      <c r="X141" s="453">
        <v>2298</v>
      </c>
      <c r="Y141" s="611">
        <f t="shared" si="37"/>
        <v>0.6164741861494507</v>
      </c>
      <c r="Z141" s="548">
        <v>10554</v>
      </c>
      <c r="AA141" s="630">
        <f t="shared" si="38"/>
        <v>2.7533203415432057</v>
      </c>
      <c r="AB141" s="623">
        <v>326174</v>
      </c>
      <c r="AC141" s="466">
        <f t="shared" si="39"/>
        <v>87.50124072807264</v>
      </c>
      <c r="AD141" s="453">
        <v>19052</v>
      </c>
      <c r="AE141" s="466">
        <f t="shared" si="40"/>
        <v>5.110994862715115</v>
      </c>
      <c r="AF141" s="453">
        <v>27539</v>
      </c>
      <c r="AG141" s="580">
        <f t="shared" si="41"/>
        <v>7.387764409212238</v>
      </c>
    </row>
    <row r="142" spans="1:33" ht="19.5" customHeight="1">
      <c r="A142" s="293"/>
      <c r="B142">
        <v>25</v>
      </c>
      <c r="C142" s="588" t="s">
        <v>362</v>
      </c>
      <c r="D142" s="453">
        <v>281241</v>
      </c>
      <c r="E142" s="453">
        <v>274551</v>
      </c>
      <c r="F142" s="453">
        <v>238191</v>
      </c>
      <c r="G142" s="466">
        <f t="shared" si="28"/>
        <v>86.7565588906979</v>
      </c>
      <c r="H142" s="453">
        <v>100477</v>
      </c>
      <c r="I142" s="466">
        <f t="shared" si="29"/>
        <v>42.183373847038716</v>
      </c>
      <c r="J142" s="453">
        <v>10956</v>
      </c>
      <c r="K142" s="466">
        <f t="shared" si="30"/>
        <v>4.599670012720884</v>
      </c>
      <c r="L142" s="453">
        <v>126758</v>
      </c>
      <c r="M142" s="466">
        <f t="shared" si="31"/>
        <v>53.21695614024039</v>
      </c>
      <c r="N142" s="453">
        <v>137714</v>
      </c>
      <c r="O142" s="466">
        <f t="shared" si="32"/>
        <v>57.816626152961284</v>
      </c>
      <c r="P142" s="453">
        <v>6290</v>
      </c>
      <c r="Q142" s="466">
        <f t="shared" si="33"/>
        <v>2.2910133272142517</v>
      </c>
      <c r="R142" s="453">
        <v>2158</v>
      </c>
      <c r="S142" s="466">
        <f t="shared" si="34"/>
        <v>0.7860106136929023</v>
      </c>
      <c r="T142" s="453">
        <v>8721</v>
      </c>
      <c r="U142" s="466">
        <f t="shared" si="35"/>
        <v>3.1764590185430026</v>
      </c>
      <c r="V142" s="453">
        <v>17431</v>
      </c>
      <c r="W142" s="466">
        <f t="shared" si="36"/>
        <v>6.348911495496283</v>
      </c>
      <c r="X142" s="453">
        <v>1760</v>
      </c>
      <c r="Y142" s="611">
        <f t="shared" si="37"/>
        <v>0.641046654355657</v>
      </c>
      <c r="Z142" s="548">
        <v>6690</v>
      </c>
      <c r="AA142" s="630">
        <f t="shared" si="38"/>
        <v>2.378742786435833</v>
      </c>
      <c r="AB142" s="623">
        <v>244481</v>
      </c>
      <c r="AC142" s="466">
        <f t="shared" si="39"/>
        <v>89.04757221791215</v>
      </c>
      <c r="AD142" s="453">
        <v>12639</v>
      </c>
      <c r="AE142" s="466">
        <f t="shared" si="40"/>
        <v>4.603516286591562</v>
      </c>
      <c r="AF142" s="453">
        <v>17431</v>
      </c>
      <c r="AG142" s="580">
        <f t="shared" si="41"/>
        <v>6.348911495496283</v>
      </c>
    </row>
    <row r="143" spans="1:33" ht="19.5" customHeight="1">
      <c r="A143" s="293"/>
      <c r="B143">
        <v>26</v>
      </c>
      <c r="C143" s="588" t="s">
        <v>363</v>
      </c>
      <c r="D143" s="453">
        <v>531912</v>
      </c>
      <c r="E143" s="453">
        <v>500998</v>
      </c>
      <c r="F143" s="453">
        <v>416756</v>
      </c>
      <c r="G143" s="466">
        <f t="shared" si="28"/>
        <v>83.18516241581803</v>
      </c>
      <c r="H143" s="453">
        <v>178427</v>
      </c>
      <c r="I143" s="466">
        <f t="shared" si="29"/>
        <v>42.81330082830242</v>
      </c>
      <c r="J143" s="453">
        <v>16554</v>
      </c>
      <c r="K143" s="466">
        <f t="shared" si="30"/>
        <v>3.972108379963336</v>
      </c>
      <c r="L143" s="453">
        <v>221775</v>
      </c>
      <c r="M143" s="466">
        <f t="shared" si="31"/>
        <v>53.21459079173425</v>
      </c>
      <c r="N143" s="453">
        <v>238329</v>
      </c>
      <c r="O143" s="466">
        <f t="shared" si="32"/>
        <v>57.18669917169758</v>
      </c>
      <c r="P143" s="453">
        <v>15504</v>
      </c>
      <c r="Q143" s="466">
        <f t="shared" si="33"/>
        <v>3.094623132228073</v>
      </c>
      <c r="R143" s="453">
        <v>5402</v>
      </c>
      <c r="S143" s="466">
        <f t="shared" si="34"/>
        <v>1.0782478173565564</v>
      </c>
      <c r="T143" s="453">
        <v>20442</v>
      </c>
      <c r="U143" s="466">
        <f t="shared" si="35"/>
        <v>4.080255809404429</v>
      </c>
      <c r="V143" s="453">
        <v>38699</v>
      </c>
      <c r="W143" s="466">
        <f t="shared" si="36"/>
        <v>7.724382133262009</v>
      </c>
      <c r="X143" s="453">
        <v>4195</v>
      </c>
      <c r="Y143" s="611">
        <f t="shared" si="37"/>
        <v>0.8373286919309059</v>
      </c>
      <c r="Z143" s="548">
        <v>30914</v>
      </c>
      <c r="AA143" s="630">
        <f t="shared" si="38"/>
        <v>5.811863616538074</v>
      </c>
      <c r="AB143" s="623">
        <v>432260</v>
      </c>
      <c r="AC143" s="466">
        <f t="shared" si="39"/>
        <v>86.27978554804609</v>
      </c>
      <c r="AD143" s="453">
        <v>30039</v>
      </c>
      <c r="AE143" s="466">
        <f t="shared" si="40"/>
        <v>5.995832318691892</v>
      </c>
      <c r="AF143" s="453">
        <v>38699</v>
      </c>
      <c r="AG143" s="580">
        <f t="shared" si="41"/>
        <v>7.724382133262009</v>
      </c>
    </row>
    <row r="144" spans="1:33" ht="19.5" customHeight="1">
      <c r="A144" s="293"/>
      <c r="B144">
        <v>27</v>
      </c>
      <c r="C144" s="588" t="s">
        <v>364</v>
      </c>
      <c r="D144" s="453">
        <v>1633825</v>
      </c>
      <c r="E144" s="453">
        <v>1551937</v>
      </c>
      <c r="F144" s="453">
        <v>1341058</v>
      </c>
      <c r="G144" s="466">
        <f t="shared" si="28"/>
        <v>86.41188398755877</v>
      </c>
      <c r="H144" s="453">
        <v>579469</v>
      </c>
      <c r="I144" s="466">
        <f t="shared" si="29"/>
        <v>43.20983879891847</v>
      </c>
      <c r="J144" s="453">
        <v>71647</v>
      </c>
      <c r="K144" s="466">
        <f t="shared" si="30"/>
        <v>5.342572804457376</v>
      </c>
      <c r="L144" s="453">
        <v>689942</v>
      </c>
      <c r="M144" s="466">
        <f t="shared" si="31"/>
        <v>51.447588396624155</v>
      </c>
      <c r="N144" s="453">
        <v>761589</v>
      </c>
      <c r="O144" s="466">
        <f t="shared" si="32"/>
        <v>56.79016120108153</v>
      </c>
      <c r="P144" s="453">
        <v>48479</v>
      </c>
      <c r="Q144" s="466">
        <f t="shared" si="33"/>
        <v>3.1237737098864193</v>
      </c>
      <c r="R144" s="453">
        <v>16951</v>
      </c>
      <c r="S144" s="466">
        <f t="shared" si="34"/>
        <v>1.0922479456318137</v>
      </c>
      <c r="T144" s="453">
        <v>54418</v>
      </c>
      <c r="U144" s="466">
        <f t="shared" si="35"/>
        <v>3.5064567698302183</v>
      </c>
      <c r="V144" s="453">
        <v>84064</v>
      </c>
      <c r="W144" s="466">
        <f t="shared" si="36"/>
        <v>5.416714724888962</v>
      </c>
      <c r="X144" s="453">
        <v>6967</v>
      </c>
      <c r="Y144" s="611">
        <f t="shared" si="37"/>
        <v>0.44892286220381367</v>
      </c>
      <c r="Z144" s="548">
        <v>81888</v>
      </c>
      <c r="AA144" s="630">
        <f t="shared" si="38"/>
        <v>5.012042293391275</v>
      </c>
      <c r="AB144" s="623">
        <v>1389537</v>
      </c>
      <c r="AC144" s="466">
        <f t="shared" si="39"/>
        <v>89.53565769744519</v>
      </c>
      <c r="AD144" s="453">
        <v>78336</v>
      </c>
      <c r="AE144" s="466">
        <f t="shared" si="40"/>
        <v>5.047627577665846</v>
      </c>
      <c r="AF144" s="453">
        <v>84064</v>
      </c>
      <c r="AG144" s="580">
        <f t="shared" si="41"/>
        <v>5.416714724888962</v>
      </c>
    </row>
    <row r="145" spans="1:33" ht="19.5" customHeight="1" thickBot="1">
      <c r="A145" s="293"/>
      <c r="B145">
        <v>28</v>
      </c>
      <c r="C145" s="588" t="s">
        <v>275</v>
      </c>
      <c r="D145" s="453">
        <v>1062021</v>
      </c>
      <c r="E145" s="453">
        <v>1029360</v>
      </c>
      <c r="F145" s="453">
        <v>888910</v>
      </c>
      <c r="G145" s="466">
        <f t="shared" si="28"/>
        <v>86.3555995958654</v>
      </c>
      <c r="H145" s="453">
        <v>379706</v>
      </c>
      <c r="I145" s="466">
        <f t="shared" si="29"/>
        <v>42.71591049712569</v>
      </c>
      <c r="J145" s="453">
        <v>40960</v>
      </c>
      <c r="K145" s="466">
        <f t="shared" si="30"/>
        <v>4.607890562599138</v>
      </c>
      <c r="L145" s="453">
        <v>468244</v>
      </c>
      <c r="M145" s="466">
        <f t="shared" si="31"/>
        <v>52.676198940275164</v>
      </c>
      <c r="N145" s="453">
        <v>509204</v>
      </c>
      <c r="O145" s="466">
        <f t="shared" si="32"/>
        <v>57.2840895028743</v>
      </c>
      <c r="P145" s="453">
        <v>28442</v>
      </c>
      <c r="Q145" s="466">
        <f t="shared" si="33"/>
        <v>2.763076086111759</v>
      </c>
      <c r="R145" s="453">
        <v>10875</v>
      </c>
      <c r="S145" s="466">
        <f t="shared" si="34"/>
        <v>1.0564816973653532</v>
      </c>
      <c r="T145" s="453">
        <v>36478</v>
      </c>
      <c r="U145" s="466">
        <f t="shared" si="35"/>
        <v>3.5437553431258255</v>
      </c>
      <c r="V145" s="453">
        <v>60692</v>
      </c>
      <c r="W145" s="466">
        <f t="shared" si="36"/>
        <v>5.896090774850393</v>
      </c>
      <c r="X145" s="453">
        <v>3963</v>
      </c>
      <c r="Y145" s="611">
        <f t="shared" si="37"/>
        <v>0.38499650268127766</v>
      </c>
      <c r="Z145" s="548">
        <v>32661</v>
      </c>
      <c r="AA145" s="630">
        <f t="shared" si="38"/>
        <v>3.0753629165524976</v>
      </c>
      <c r="AB145" s="623">
        <v>917352</v>
      </c>
      <c r="AC145" s="466">
        <f t="shared" si="39"/>
        <v>89.11867568197715</v>
      </c>
      <c r="AD145" s="453">
        <v>51316</v>
      </c>
      <c r="AE145" s="466">
        <f t="shared" si="40"/>
        <v>4.985233543172456</v>
      </c>
      <c r="AF145" s="453">
        <v>60692</v>
      </c>
      <c r="AG145" s="580">
        <f t="shared" si="41"/>
        <v>5.896090774850393</v>
      </c>
    </row>
    <row r="146" spans="1:33" ht="19.5" customHeight="1" thickBot="1">
      <c r="A146" s="293"/>
      <c r="B146" s="455">
        <v>29</v>
      </c>
      <c r="C146" s="456" t="s">
        <v>277</v>
      </c>
      <c r="D146" s="457">
        <v>251455</v>
      </c>
      <c r="E146" s="457">
        <v>246029</v>
      </c>
      <c r="F146" s="457">
        <v>208689</v>
      </c>
      <c r="G146" s="467">
        <f t="shared" si="28"/>
        <v>84.82292737847978</v>
      </c>
      <c r="H146" s="457">
        <v>92383</v>
      </c>
      <c r="I146" s="467">
        <f t="shared" si="29"/>
        <v>44.26826521762048</v>
      </c>
      <c r="J146" s="457">
        <v>8160</v>
      </c>
      <c r="K146" s="467">
        <f t="shared" si="30"/>
        <v>3.9101246352227474</v>
      </c>
      <c r="L146" s="457">
        <v>108146</v>
      </c>
      <c r="M146" s="467">
        <f t="shared" si="31"/>
        <v>51.82161014715677</v>
      </c>
      <c r="N146" s="457">
        <v>116306</v>
      </c>
      <c r="O146" s="467">
        <f t="shared" si="32"/>
        <v>55.73173478237952</v>
      </c>
      <c r="P146" s="457">
        <v>6744</v>
      </c>
      <c r="Q146" s="467">
        <f t="shared" si="33"/>
        <v>2.7411402720817466</v>
      </c>
      <c r="R146" s="457">
        <v>2282</v>
      </c>
      <c r="S146" s="467">
        <f t="shared" si="34"/>
        <v>0.9275329331095116</v>
      </c>
      <c r="T146" s="457">
        <v>8291</v>
      </c>
      <c r="U146" s="467">
        <f t="shared" si="35"/>
        <v>3.3699279353246974</v>
      </c>
      <c r="V146" s="457">
        <v>18131</v>
      </c>
      <c r="W146" s="467">
        <f t="shared" si="36"/>
        <v>7.369456446191302</v>
      </c>
      <c r="X146" s="457">
        <v>1892</v>
      </c>
      <c r="Y146" s="612">
        <f t="shared" si="37"/>
        <v>0.7690150348129693</v>
      </c>
      <c r="Z146" s="549">
        <v>5426</v>
      </c>
      <c r="AA146" s="631">
        <f t="shared" si="38"/>
        <v>2.157841363265793</v>
      </c>
      <c r="AB146" s="624">
        <v>215433</v>
      </c>
      <c r="AC146" s="467">
        <f t="shared" si="39"/>
        <v>87.56406765056151</v>
      </c>
      <c r="AD146" s="457">
        <v>12465</v>
      </c>
      <c r="AE146" s="467">
        <f t="shared" si="40"/>
        <v>5.066475903247178</v>
      </c>
      <c r="AF146" s="457">
        <v>18131</v>
      </c>
      <c r="AG146" s="599">
        <f t="shared" si="41"/>
        <v>7.369456446191302</v>
      </c>
    </row>
    <row r="147" spans="1:33" ht="19.5" customHeight="1">
      <c r="A147" s="293"/>
      <c r="B147">
        <v>30</v>
      </c>
      <c r="C147" s="588" t="s">
        <v>276</v>
      </c>
      <c r="D147" s="453">
        <v>197835</v>
      </c>
      <c r="E147" s="453">
        <v>194813</v>
      </c>
      <c r="F147" s="453">
        <v>149831</v>
      </c>
      <c r="G147" s="466">
        <f t="shared" si="28"/>
        <v>76.91016513271701</v>
      </c>
      <c r="H147" s="453">
        <v>65950</v>
      </c>
      <c r="I147" s="466">
        <f t="shared" si="29"/>
        <v>44.01625831770461</v>
      </c>
      <c r="J147" s="453">
        <v>3251</v>
      </c>
      <c r="K147" s="466">
        <f t="shared" si="30"/>
        <v>2.1697779498234677</v>
      </c>
      <c r="L147" s="453">
        <v>80630</v>
      </c>
      <c r="M147" s="466">
        <f t="shared" si="31"/>
        <v>53.81396373247191</v>
      </c>
      <c r="N147" s="453">
        <v>83881</v>
      </c>
      <c r="O147" s="466">
        <f t="shared" si="32"/>
        <v>55.98374168229539</v>
      </c>
      <c r="P147" s="453">
        <v>4665</v>
      </c>
      <c r="Q147" s="466">
        <f t="shared" si="33"/>
        <v>2.3946040561974815</v>
      </c>
      <c r="R147" s="453">
        <v>2532</v>
      </c>
      <c r="S147" s="466">
        <f t="shared" si="34"/>
        <v>1.2997079250358037</v>
      </c>
      <c r="T147" s="453">
        <v>9425</v>
      </c>
      <c r="U147" s="466">
        <f t="shared" si="35"/>
        <v>4.837972825222136</v>
      </c>
      <c r="V147" s="453">
        <v>27413</v>
      </c>
      <c r="W147" s="466">
        <f t="shared" si="36"/>
        <v>14.071442870855641</v>
      </c>
      <c r="X147" s="453">
        <v>947</v>
      </c>
      <c r="Y147" s="611">
        <f t="shared" si="37"/>
        <v>0.4861071899719218</v>
      </c>
      <c r="Z147" s="548">
        <v>3022</v>
      </c>
      <c r="AA147" s="630">
        <f t="shared" si="38"/>
        <v>1.527535572573104</v>
      </c>
      <c r="AB147" s="623">
        <v>154496</v>
      </c>
      <c r="AC147" s="466">
        <f t="shared" si="39"/>
        <v>79.30476918891449</v>
      </c>
      <c r="AD147" s="453">
        <v>12904</v>
      </c>
      <c r="AE147" s="466">
        <f t="shared" si="40"/>
        <v>6.623787940229861</v>
      </c>
      <c r="AF147" s="453">
        <v>27413</v>
      </c>
      <c r="AG147" s="580">
        <f t="shared" si="41"/>
        <v>14.071442870855641</v>
      </c>
    </row>
    <row r="148" spans="1:33" ht="19.5" customHeight="1">
      <c r="A148" s="293"/>
      <c r="B148">
        <v>31</v>
      </c>
      <c r="C148" s="588" t="s">
        <v>273</v>
      </c>
      <c r="D148" s="453">
        <v>131100</v>
      </c>
      <c r="E148" s="453">
        <v>127356</v>
      </c>
      <c r="F148" s="453">
        <v>102450</v>
      </c>
      <c r="G148" s="466">
        <f t="shared" si="28"/>
        <v>80.4437953453312</v>
      </c>
      <c r="H148" s="453">
        <v>53375</v>
      </c>
      <c r="I148" s="466">
        <f t="shared" si="29"/>
        <v>52.09858467545144</v>
      </c>
      <c r="J148" s="453">
        <v>2448</v>
      </c>
      <c r="K148" s="466">
        <f t="shared" si="30"/>
        <v>2.389458272327965</v>
      </c>
      <c r="L148" s="453">
        <v>46627</v>
      </c>
      <c r="M148" s="466">
        <f t="shared" si="31"/>
        <v>45.511957052220595</v>
      </c>
      <c r="N148" s="453">
        <v>49075</v>
      </c>
      <c r="O148" s="466">
        <f t="shared" si="32"/>
        <v>47.901415324548566</v>
      </c>
      <c r="P148" s="453">
        <v>3510</v>
      </c>
      <c r="Q148" s="466">
        <f t="shared" si="33"/>
        <v>2.7560538961650805</v>
      </c>
      <c r="R148" s="453">
        <v>1427</v>
      </c>
      <c r="S148" s="466">
        <f t="shared" si="34"/>
        <v>1.1204811708910456</v>
      </c>
      <c r="T148" s="453">
        <v>6147</v>
      </c>
      <c r="U148" s="466">
        <f t="shared" si="35"/>
        <v>4.826627720719872</v>
      </c>
      <c r="V148" s="453">
        <v>13065</v>
      </c>
      <c r="W148" s="466">
        <f t="shared" si="36"/>
        <v>10.2586450579478</v>
      </c>
      <c r="X148" s="453">
        <v>757</v>
      </c>
      <c r="Y148" s="611">
        <f t="shared" si="37"/>
        <v>0.5943968089450046</v>
      </c>
      <c r="Z148" s="548">
        <v>3744</v>
      </c>
      <c r="AA148" s="630">
        <f t="shared" si="38"/>
        <v>2.8558352402745997</v>
      </c>
      <c r="AB148" s="623">
        <v>105960</v>
      </c>
      <c r="AC148" s="466">
        <f t="shared" si="39"/>
        <v>83.19984924149628</v>
      </c>
      <c r="AD148" s="453">
        <v>8331</v>
      </c>
      <c r="AE148" s="466">
        <f t="shared" si="40"/>
        <v>6.541505700555922</v>
      </c>
      <c r="AF148" s="453">
        <v>13065</v>
      </c>
      <c r="AG148" s="580">
        <f t="shared" si="41"/>
        <v>10.2586450579478</v>
      </c>
    </row>
    <row r="149" spans="1:33" ht="19.5" customHeight="1">
      <c r="A149" s="293"/>
      <c r="B149">
        <v>32</v>
      </c>
      <c r="C149" s="588" t="s">
        <v>365</v>
      </c>
      <c r="D149" s="453">
        <v>155674</v>
      </c>
      <c r="E149" s="453">
        <v>153961</v>
      </c>
      <c r="F149" s="453">
        <v>125381</v>
      </c>
      <c r="G149" s="466">
        <f t="shared" si="28"/>
        <v>81.43685738596137</v>
      </c>
      <c r="H149" s="453">
        <v>65657</v>
      </c>
      <c r="I149" s="466">
        <f t="shared" si="29"/>
        <v>52.36598846715212</v>
      </c>
      <c r="J149" s="453">
        <v>2766</v>
      </c>
      <c r="K149" s="466">
        <f t="shared" si="30"/>
        <v>2.206075880715579</v>
      </c>
      <c r="L149" s="453">
        <v>56958</v>
      </c>
      <c r="M149" s="466">
        <f t="shared" si="31"/>
        <v>45.4279356521323</v>
      </c>
      <c r="N149" s="453">
        <v>59724</v>
      </c>
      <c r="O149" s="466">
        <f t="shared" si="32"/>
        <v>47.63401153284788</v>
      </c>
      <c r="P149" s="453">
        <v>4447</v>
      </c>
      <c r="Q149" s="466">
        <f t="shared" si="33"/>
        <v>2.8883938140178356</v>
      </c>
      <c r="R149" s="453">
        <v>1586</v>
      </c>
      <c r="S149" s="466">
        <f t="shared" si="34"/>
        <v>1.030131007203123</v>
      </c>
      <c r="T149" s="453">
        <v>7194</v>
      </c>
      <c r="U149" s="466">
        <f t="shared" si="35"/>
        <v>4.672611895220218</v>
      </c>
      <c r="V149" s="453">
        <v>14614</v>
      </c>
      <c r="W149" s="466">
        <f t="shared" si="36"/>
        <v>9.492014211391195</v>
      </c>
      <c r="X149" s="453">
        <v>739</v>
      </c>
      <c r="Y149" s="611">
        <f t="shared" si="37"/>
        <v>0.47999168620624705</v>
      </c>
      <c r="Z149" s="548">
        <v>1713</v>
      </c>
      <c r="AA149" s="630">
        <f t="shared" si="38"/>
        <v>1.1003764276629366</v>
      </c>
      <c r="AB149" s="623">
        <v>129828</v>
      </c>
      <c r="AC149" s="466">
        <f t="shared" si="39"/>
        <v>84.3252511999792</v>
      </c>
      <c r="AD149" s="453">
        <v>9519</v>
      </c>
      <c r="AE149" s="466">
        <f t="shared" si="40"/>
        <v>6.182734588629589</v>
      </c>
      <c r="AF149" s="453">
        <v>14614</v>
      </c>
      <c r="AG149" s="580">
        <f t="shared" si="41"/>
        <v>9.492014211391195</v>
      </c>
    </row>
    <row r="150" spans="1:33" ht="19.5" customHeight="1">
      <c r="A150" s="293"/>
      <c r="B150">
        <v>33</v>
      </c>
      <c r="C150" s="588" t="s">
        <v>366</v>
      </c>
      <c r="D150" s="453">
        <v>393714</v>
      </c>
      <c r="E150" s="453">
        <v>384246</v>
      </c>
      <c r="F150" s="453">
        <v>322905</v>
      </c>
      <c r="G150" s="466">
        <f t="shared" si="28"/>
        <v>84.03600818225824</v>
      </c>
      <c r="H150" s="453">
        <v>157374</v>
      </c>
      <c r="I150" s="466">
        <f t="shared" si="29"/>
        <v>48.73693501184559</v>
      </c>
      <c r="J150" s="453">
        <v>10150</v>
      </c>
      <c r="K150" s="466">
        <f t="shared" si="30"/>
        <v>3.1433393722611913</v>
      </c>
      <c r="L150" s="453">
        <v>155381</v>
      </c>
      <c r="M150" s="466">
        <f t="shared" si="31"/>
        <v>48.11972561589322</v>
      </c>
      <c r="N150" s="453">
        <v>165531</v>
      </c>
      <c r="O150" s="466">
        <f t="shared" si="32"/>
        <v>51.263064988154404</v>
      </c>
      <c r="P150" s="453">
        <v>12854</v>
      </c>
      <c r="Q150" s="466">
        <f t="shared" si="33"/>
        <v>3.345252780770652</v>
      </c>
      <c r="R150" s="453">
        <v>3374</v>
      </c>
      <c r="S150" s="466">
        <f t="shared" si="34"/>
        <v>0.878083311212088</v>
      </c>
      <c r="T150" s="453">
        <v>14994</v>
      </c>
      <c r="U150" s="466">
        <f t="shared" si="35"/>
        <v>3.9021876610296524</v>
      </c>
      <c r="V150" s="453">
        <v>27402</v>
      </c>
      <c r="W150" s="466">
        <f t="shared" si="36"/>
        <v>7.131368966755672</v>
      </c>
      <c r="X150" s="453">
        <v>2717</v>
      </c>
      <c r="Y150" s="611">
        <f t="shared" si="37"/>
        <v>0.707099097973694</v>
      </c>
      <c r="Z150" s="548">
        <v>9468</v>
      </c>
      <c r="AA150" s="630">
        <f t="shared" si="38"/>
        <v>2.404791295204133</v>
      </c>
      <c r="AB150" s="623">
        <v>335759</v>
      </c>
      <c r="AC150" s="466">
        <f t="shared" si="39"/>
        <v>87.3812609630289</v>
      </c>
      <c r="AD150" s="453">
        <v>21085</v>
      </c>
      <c r="AE150" s="466">
        <f t="shared" si="40"/>
        <v>5.487370070215435</v>
      </c>
      <c r="AF150" s="453">
        <v>27402</v>
      </c>
      <c r="AG150" s="580">
        <f t="shared" si="41"/>
        <v>7.131368966755672</v>
      </c>
    </row>
    <row r="151" spans="1:33" ht="19.5" customHeight="1">
      <c r="A151" s="293"/>
      <c r="B151">
        <v>34</v>
      </c>
      <c r="C151" s="588" t="s">
        <v>367</v>
      </c>
      <c r="D151" s="453">
        <v>580540</v>
      </c>
      <c r="E151" s="453">
        <v>565489</v>
      </c>
      <c r="F151" s="453">
        <v>478311</v>
      </c>
      <c r="G151" s="466">
        <f t="shared" si="28"/>
        <v>84.58360816921284</v>
      </c>
      <c r="H151" s="453">
        <v>219137</v>
      </c>
      <c r="I151" s="466">
        <f t="shared" si="29"/>
        <v>45.814752326415245</v>
      </c>
      <c r="J151" s="453">
        <v>18064</v>
      </c>
      <c r="K151" s="466">
        <f t="shared" si="30"/>
        <v>3.776622323132857</v>
      </c>
      <c r="L151" s="453">
        <v>241110</v>
      </c>
      <c r="M151" s="466">
        <f t="shared" si="31"/>
        <v>50.408625350451906</v>
      </c>
      <c r="N151" s="453">
        <v>259174</v>
      </c>
      <c r="O151" s="466">
        <f t="shared" si="32"/>
        <v>54.185247673584755</v>
      </c>
      <c r="P151" s="453">
        <v>19168</v>
      </c>
      <c r="Q151" s="466">
        <f t="shared" si="33"/>
        <v>3.3896326895837054</v>
      </c>
      <c r="R151" s="453">
        <v>5973</v>
      </c>
      <c r="S151" s="466">
        <f t="shared" si="34"/>
        <v>1.0562539678048555</v>
      </c>
      <c r="T151" s="453">
        <v>23540</v>
      </c>
      <c r="U151" s="466">
        <f t="shared" si="35"/>
        <v>4.162768860225398</v>
      </c>
      <c r="V151" s="453">
        <v>35471</v>
      </c>
      <c r="W151" s="466">
        <f t="shared" si="36"/>
        <v>6.272624224343887</v>
      </c>
      <c r="X151" s="453">
        <v>3026</v>
      </c>
      <c r="Y151" s="611">
        <f t="shared" si="37"/>
        <v>0.5351120888293142</v>
      </c>
      <c r="Z151" s="548">
        <v>15051</v>
      </c>
      <c r="AA151" s="630">
        <f t="shared" si="38"/>
        <v>2.592586212836325</v>
      </c>
      <c r="AB151" s="623">
        <v>497479</v>
      </c>
      <c r="AC151" s="466">
        <f t="shared" si="39"/>
        <v>87.97324085879654</v>
      </c>
      <c r="AD151" s="453">
        <v>32539</v>
      </c>
      <c r="AE151" s="466">
        <f t="shared" si="40"/>
        <v>5.7541349168595675</v>
      </c>
      <c r="AF151" s="453">
        <v>35471</v>
      </c>
      <c r="AG151" s="580">
        <f t="shared" si="41"/>
        <v>6.272624224343887</v>
      </c>
    </row>
    <row r="152" spans="1:33" ht="19.5" customHeight="1">
      <c r="A152" s="293"/>
      <c r="B152">
        <v>35</v>
      </c>
      <c r="C152" s="588" t="s">
        <v>266</v>
      </c>
      <c r="D152" s="453">
        <v>293312</v>
      </c>
      <c r="E152" s="453">
        <v>290624</v>
      </c>
      <c r="F152" s="453">
        <v>242590</v>
      </c>
      <c r="G152" s="466">
        <f t="shared" si="28"/>
        <v>83.47211517286941</v>
      </c>
      <c r="H152" s="453">
        <v>115358</v>
      </c>
      <c r="I152" s="466">
        <f t="shared" si="29"/>
        <v>47.55266086813141</v>
      </c>
      <c r="J152" s="453">
        <v>5974</v>
      </c>
      <c r="K152" s="466">
        <f t="shared" si="30"/>
        <v>2.4625912032647674</v>
      </c>
      <c r="L152" s="453">
        <v>121258</v>
      </c>
      <c r="M152" s="466">
        <f t="shared" si="31"/>
        <v>49.98474792860382</v>
      </c>
      <c r="N152" s="453">
        <v>127232</v>
      </c>
      <c r="O152" s="466">
        <f t="shared" si="32"/>
        <v>52.44733913186859</v>
      </c>
      <c r="P152" s="453">
        <v>8217</v>
      </c>
      <c r="Q152" s="466">
        <f t="shared" si="33"/>
        <v>2.8273645672759304</v>
      </c>
      <c r="R152" s="453">
        <v>3720</v>
      </c>
      <c r="S152" s="466">
        <f t="shared" si="34"/>
        <v>1.2800044043162297</v>
      </c>
      <c r="T152" s="453">
        <v>12963</v>
      </c>
      <c r="U152" s="466">
        <f t="shared" si="35"/>
        <v>4.460402444395507</v>
      </c>
      <c r="V152" s="453">
        <v>22457</v>
      </c>
      <c r="W152" s="466">
        <f t="shared" si="36"/>
        <v>7.727166373045585</v>
      </c>
      <c r="X152" s="453">
        <v>677</v>
      </c>
      <c r="Y152" s="611">
        <f t="shared" si="37"/>
        <v>0.23294703809733536</v>
      </c>
      <c r="Z152" s="548">
        <v>2688</v>
      </c>
      <c r="AA152" s="630">
        <f t="shared" si="38"/>
        <v>0.91643028583897</v>
      </c>
      <c r="AB152" s="623">
        <v>250807</v>
      </c>
      <c r="AC152" s="466">
        <f t="shared" si="39"/>
        <v>86.29947974014534</v>
      </c>
      <c r="AD152" s="453">
        <v>17360</v>
      </c>
      <c r="AE152" s="466">
        <f t="shared" si="40"/>
        <v>5.973353886809073</v>
      </c>
      <c r="AF152" s="453">
        <v>22457</v>
      </c>
      <c r="AG152" s="580">
        <f t="shared" si="41"/>
        <v>7.727166373045585</v>
      </c>
    </row>
    <row r="153" spans="1:33" ht="19.5" customHeight="1">
      <c r="A153" s="293"/>
      <c r="B153">
        <v>36</v>
      </c>
      <c r="C153" s="588" t="s">
        <v>269</v>
      </c>
      <c r="D153" s="453">
        <v>156502</v>
      </c>
      <c r="E153" s="453">
        <v>154158</v>
      </c>
      <c r="F153" s="453">
        <v>121518</v>
      </c>
      <c r="G153" s="466">
        <f t="shared" si="28"/>
        <v>78.82691783754329</v>
      </c>
      <c r="H153" s="453">
        <v>66041</v>
      </c>
      <c r="I153" s="466">
        <f t="shared" si="29"/>
        <v>54.34668115011768</v>
      </c>
      <c r="J153" s="453">
        <v>3657</v>
      </c>
      <c r="K153" s="466">
        <f t="shared" si="30"/>
        <v>3.0094307016244506</v>
      </c>
      <c r="L153" s="453">
        <v>51820</v>
      </c>
      <c r="M153" s="466">
        <f t="shared" si="31"/>
        <v>42.64388814825787</v>
      </c>
      <c r="N153" s="453">
        <v>55477</v>
      </c>
      <c r="O153" s="466">
        <f t="shared" si="32"/>
        <v>45.653318849882325</v>
      </c>
      <c r="P153" s="453">
        <v>5706</v>
      </c>
      <c r="Q153" s="466">
        <f t="shared" si="33"/>
        <v>3.7013972677382947</v>
      </c>
      <c r="R153" s="453">
        <v>1618</v>
      </c>
      <c r="S153" s="466">
        <f t="shared" si="34"/>
        <v>1.0495725165090362</v>
      </c>
      <c r="T153" s="453">
        <v>7027</v>
      </c>
      <c r="U153" s="466">
        <f t="shared" si="35"/>
        <v>4.558310305011741</v>
      </c>
      <c r="V153" s="453">
        <v>17657</v>
      </c>
      <c r="W153" s="466">
        <f t="shared" si="36"/>
        <v>11.453833080346138</v>
      </c>
      <c r="X153" s="453">
        <v>632</v>
      </c>
      <c r="Y153" s="611">
        <f t="shared" si="37"/>
        <v>0.40996899285149</v>
      </c>
      <c r="Z153" s="548">
        <v>2344</v>
      </c>
      <c r="AA153" s="630">
        <f t="shared" si="38"/>
        <v>1.4977444377707634</v>
      </c>
      <c r="AB153" s="623">
        <v>127224</v>
      </c>
      <c r="AC153" s="466">
        <f t="shared" si="39"/>
        <v>82.52831510528159</v>
      </c>
      <c r="AD153" s="453">
        <v>9277</v>
      </c>
      <c r="AE153" s="466">
        <f t="shared" si="40"/>
        <v>6.017851814372268</v>
      </c>
      <c r="AF153" s="453">
        <v>17657</v>
      </c>
      <c r="AG153" s="580">
        <f t="shared" si="41"/>
        <v>11.453833080346138</v>
      </c>
    </row>
    <row r="154" spans="1:33" ht="19.5" customHeight="1">
      <c r="A154" s="293"/>
      <c r="B154">
        <v>37</v>
      </c>
      <c r="C154" s="588" t="s">
        <v>368</v>
      </c>
      <c r="D154" s="453">
        <v>204160</v>
      </c>
      <c r="E154" s="453">
        <v>202451</v>
      </c>
      <c r="F154" s="453">
        <v>167306</v>
      </c>
      <c r="G154" s="466">
        <f t="shared" si="28"/>
        <v>82.64024381208293</v>
      </c>
      <c r="H154" s="453">
        <v>83414</v>
      </c>
      <c r="I154" s="466">
        <f t="shared" si="29"/>
        <v>49.857147980347385</v>
      </c>
      <c r="J154" s="453">
        <v>5668</v>
      </c>
      <c r="K154" s="466">
        <f t="shared" si="30"/>
        <v>3.387804382389155</v>
      </c>
      <c r="L154" s="453">
        <v>78224</v>
      </c>
      <c r="M154" s="466">
        <f t="shared" si="31"/>
        <v>46.75504763726346</v>
      </c>
      <c r="N154" s="453">
        <v>83892</v>
      </c>
      <c r="O154" s="466">
        <f t="shared" si="32"/>
        <v>50.142852019652615</v>
      </c>
      <c r="P154" s="453">
        <v>7337</v>
      </c>
      <c r="Q154" s="466">
        <f t="shared" si="33"/>
        <v>3.6240868160690733</v>
      </c>
      <c r="R154" s="453">
        <v>1830</v>
      </c>
      <c r="S154" s="466">
        <f t="shared" si="34"/>
        <v>0.9039224306128397</v>
      </c>
      <c r="T154" s="453">
        <v>8134</v>
      </c>
      <c r="U154" s="466">
        <f t="shared" si="35"/>
        <v>4.0177623227348835</v>
      </c>
      <c r="V154" s="453">
        <v>16807</v>
      </c>
      <c r="W154" s="466">
        <f t="shared" si="36"/>
        <v>8.30176190781967</v>
      </c>
      <c r="X154" s="453">
        <v>1037</v>
      </c>
      <c r="Y154" s="611">
        <f t="shared" si="37"/>
        <v>0.5122227106806092</v>
      </c>
      <c r="Z154" s="548">
        <v>1709</v>
      </c>
      <c r="AA154" s="630">
        <f t="shared" si="38"/>
        <v>0.8370885579937305</v>
      </c>
      <c r="AB154" s="623">
        <v>174643</v>
      </c>
      <c r="AC154" s="466">
        <f t="shared" si="39"/>
        <v>86.264330628152</v>
      </c>
      <c r="AD154" s="453">
        <v>11001</v>
      </c>
      <c r="AE154" s="466">
        <f t="shared" si="40"/>
        <v>5.433907464028333</v>
      </c>
      <c r="AF154" s="453">
        <v>16807</v>
      </c>
      <c r="AG154" s="580">
        <f t="shared" si="41"/>
        <v>8.30176190781967</v>
      </c>
    </row>
    <row r="155" spans="1:33" ht="19.5" customHeight="1">
      <c r="A155" s="293"/>
      <c r="B155">
        <v>38</v>
      </c>
      <c r="C155" s="588" t="s">
        <v>267</v>
      </c>
      <c r="D155" s="453">
        <v>289727</v>
      </c>
      <c r="E155" s="453">
        <v>284198</v>
      </c>
      <c r="F155" s="453">
        <v>229799</v>
      </c>
      <c r="G155" s="466">
        <f t="shared" si="28"/>
        <v>80.8587674790111</v>
      </c>
      <c r="H155" s="453">
        <v>109728</v>
      </c>
      <c r="I155" s="466">
        <f t="shared" si="29"/>
        <v>47.749555045931444</v>
      </c>
      <c r="J155" s="453">
        <v>6099</v>
      </c>
      <c r="K155" s="466">
        <f t="shared" si="30"/>
        <v>2.6540585468170006</v>
      </c>
      <c r="L155" s="453">
        <v>113972</v>
      </c>
      <c r="M155" s="466">
        <f t="shared" si="31"/>
        <v>49.59638640725155</v>
      </c>
      <c r="N155" s="453">
        <v>120071</v>
      </c>
      <c r="O155" s="466">
        <f t="shared" si="32"/>
        <v>52.250444954068556</v>
      </c>
      <c r="P155" s="453">
        <v>9364</v>
      </c>
      <c r="Q155" s="466">
        <f t="shared" si="33"/>
        <v>3.294885959788598</v>
      </c>
      <c r="R155" s="453">
        <v>2969</v>
      </c>
      <c r="S155" s="466">
        <f t="shared" si="34"/>
        <v>1.0446941920773545</v>
      </c>
      <c r="T155" s="453">
        <v>11778</v>
      </c>
      <c r="U155" s="466">
        <f t="shared" si="35"/>
        <v>4.144293767021583</v>
      </c>
      <c r="V155" s="453">
        <v>28949</v>
      </c>
      <c r="W155" s="466">
        <f t="shared" si="36"/>
        <v>10.186208206954305</v>
      </c>
      <c r="X155" s="453">
        <v>1339</v>
      </c>
      <c r="Y155" s="611">
        <f t="shared" si="37"/>
        <v>0.4711503951470453</v>
      </c>
      <c r="Z155" s="548">
        <v>5529</v>
      </c>
      <c r="AA155" s="630">
        <f t="shared" si="38"/>
        <v>1.9083482036537844</v>
      </c>
      <c r="AB155" s="623">
        <v>239163</v>
      </c>
      <c r="AC155" s="466">
        <f t="shared" si="39"/>
        <v>84.15365343879971</v>
      </c>
      <c r="AD155" s="453">
        <v>16086</v>
      </c>
      <c r="AE155" s="466">
        <f t="shared" si="40"/>
        <v>5.6601383542459835</v>
      </c>
      <c r="AF155" s="453">
        <v>28949</v>
      </c>
      <c r="AG155" s="580">
        <f t="shared" si="41"/>
        <v>10.186208206954305</v>
      </c>
    </row>
    <row r="156" spans="1:33" ht="19.5" customHeight="1">
      <c r="A156" s="293"/>
      <c r="B156">
        <v>39</v>
      </c>
      <c r="C156" s="588" t="s">
        <v>270</v>
      </c>
      <c r="D156" s="453">
        <v>158388</v>
      </c>
      <c r="E156" s="453">
        <v>156761</v>
      </c>
      <c r="F156" s="453">
        <v>121684</v>
      </c>
      <c r="G156" s="466">
        <f t="shared" si="28"/>
        <v>77.62389880136004</v>
      </c>
      <c r="H156" s="453">
        <v>64679</v>
      </c>
      <c r="I156" s="466">
        <f t="shared" si="29"/>
        <v>53.153249400085464</v>
      </c>
      <c r="J156" s="453">
        <v>2462</v>
      </c>
      <c r="K156" s="466">
        <f t="shared" si="30"/>
        <v>2.0232733966667764</v>
      </c>
      <c r="L156" s="453">
        <v>54543</v>
      </c>
      <c r="M156" s="466">
        <f t="shared" si="31"/>
        <v>44.823477203247755</v>
      </c>
      <c r="N156" s="453">
        <v>57005</v>
      </c>
      <c r="O156" s="466">
        <f t="shared" si="32"/>
        <v>46.846750599914536</v>
      </c>
      <c r="P156" s="453">
        <v>4279</v>
      </c>
      <c r="Q156" s="466">
        <f t="shared" si="33"/>
        <v>2.7296330082099503</v>
      </c>
      <c r="R156" s="453">
        <v>2400</v>
      </c>
      <c r="S156" s="466">
        <f t="shared" si="34"/>
        <v>1.530993040360804</v>
      </c>
      <c r="T156" s="453">
        <v>8875</v>
      </c>
      <c r="U156" s="466">
        <f t="shared" si="35"/>
        <v>5.66148468050089</v>
      </c>
      <c r="V156" s="453">
        <v>19106</v>
      </c>
      <c r="W156" s="466">
        <f t="shared" si="36"/>
        <v>12.187980428805634</v>
      </c>
      <c r="X156" s="453">
        <v>417</v>
      </c>
      <c r="Y156" s="611">
        <f t="shared" si="37"/>
        <v>0.2660100407626897</v>
      </c>
      <c r="Z156" s="548">
        <v>1627</v>
      </c>
      <c r="AA156" s="630">
        <f t="shared" si="38"/>
        <v>1.0272242846680304</v>
      </c>
      <c r="AB156" s="623">
        <v>125963</v>
      </c>
      <c r="AC156" s="466">
        <f t="shared" si="39"/>
        <v>80.35353180956997</v>
      </c>
      <c r="AD156" s="453">
        <v>11692</v>
      </c>
      <c r="AE156" s="466">
        <f t="shared" si="40"/>
        <v>7.458487761624384</v>
      </c>
      <c r="AF156" s="453">
        <v>19106</v>
      </c>
      <c r="AG156" s="580">
        <f t="shared" si="41"/>
        <v>12.187980428805634</v>
      </c>
    </row>
    <row r="157" spans="1:33" ht="19.5" customHeight="1">
      <c r="A157" s="293"/>
      <c r="B157">
        <v>40</v>
      </c>
      <c r="C157" s="588" t="s">
        <v>369</v>
      </c>
      <c r="D157" s="453">
        <v>1013854</v>
      </c>
      <c r="E157" s="453">
        <v>980107</v>
      </c>
      <c r="F157" s="453">
        <v>839332</v>
      </c>
      <c r="G157" s="466">
        <f t="shared" si="28"/>
        <v>85.63677231159456</v>
      </c>
      <c r="H157" s="453">
        <v>386127</v>
      </c>
      <c r="I157" s="466">
        <f t="shared" si="29"/>
        <v>46.00408420029261</v>
      </c>
      <c r="J157" s="453">
        <v>35596</v>
      </c>
      <c r="K157" s="466">
        <f t="shared" si="30"/>
        <v>4.240991645737324</v>
      </c>
      <c r="L157" s="453">
        <v>417609</v>
      </c>
      <c r="M157" s="466">
        <f t="shared" si="31"/>
        <v>49.75492415397006</v>
      </c>
      <c r="N157" s="453">
        <v>453205</v>
      </c>
      <c r="O157" s="466">
        <f t="shared" si="32"/>
        <v>53.99591579970738</v>
      </c>
      <c r="P157" s="453">
        <v>26353</v>
      </c>
      <c r="Q157" s="466">
        <f t="shared" si="33"/>
        <v>2.688788060895392</v>
      </c>
      <c r="R157" s="453">
        <v>10985</v>
      </c>
      <c r="S157" s="466">
        <f t="shared" si="34"/>
        <v>1.120795994723025</v>
      </c>
      <c r="T157" s="453">
        <v>34909</v>
      </c>
      <c r="U157" s="466">
        <f t="shared" si="35"/>
        <v>3.561753971760226</v>
      </c>
      <c r="V157" s="453">
        <v>66038</v>
      </c>
      <c r="W157" s="466">
        <f t="shared" si="36"/>
        <v>6.737835766911164</v>
      </c>
      <c r="X157" s="453">
        <v>2490</v>
      </c>
      <c r="Y157" s="611">
        <f t="shared" si="37"/>
        <v>0.25405389411564244</v>
      </c>
      <c r="Z157" s="548">
        <v>33747</v>
      </c>
      <c r="AA157" s="630">
        <f t="shared" si="38"/>
        <v>3.3285857727049457</v>
      </c>
      <c r="AB157" s="623">
        <v>865685</v>
      </c>
      <c r="AC157" s="466">
        <f t="shared" si="39"/>
        <v>88.32556037248995</v>
      </c>
      <c r="AD157" s="453">
        <v>48384</v>
      </c>
      <c r="AE157" s="466">
        <f t="shared" si="40"/>
        <v>4.936603860598894</v>
      </c>
      <c r="AF157" s="453">
        <v>66038</v>
      </c>
      <c r="AG157" s="580">
        <f t="shared" si="41"/>
        <v>6.737835766911164</v>
      </c>
    </row>
    <row r="158" spans="1:33" ht="19.5" customHeight="1">
      <c r="A158" s="293"/>
      <c r="B158">
        <v>41</v>
      </c>
      <c r="C158" s="588" t="s">
        <v>370</v>
      </c>
      <c r="D158" s="453">
        <v>186840</v>
      </c>
      <c r="E158" s="453">
        <v>184134</v>
      </c>
      <c r="F158" s="453">
        <v>148210</v>
      </c>
      <c r="G158" s="466">
        <f t="shared" si="28"/>
        <v>80.49029511116905</v>
      </c>
      <c r="H158" s="453">
        <v>74934</v>
      </c>
      <c r="I158" s="466">
        <f t="shared" si="29"/>
        <v>50.559341474934214</v>
      </c>
      <c r="J158" s="453">
        <v>3827</v>
      </c>
      <c r="K158" s="466">
        <f t="shared" si="30"/>
        <v>2.5821469536468524</v>
      </c>
      <c r="L158" s="453">
        <v>69449</v>
      </c>
      <c r="M158" s="466">
        <f t="shared" si="31"/>
        <v>46.85851157141893</v>
      </c>
      <c r="N158" s="453">
        <v>73276</v>
      </c>
      <c r="O158" s="466">
        <f t="shared" si="32"/>
        <v>49.440658525065786</v>
      </c>
      <c r="P158" s="453">
        <v>4278</v>
      </c>
      <c r="Q158" s="466">
        <f t="shared" si="33"/>
        <v>2.3233080256769525</v>
      </c>
      <c r="R158" s="453">
        <v>1996</v>
      </c>
      <c r="S158" s="466">
        <f t="shared" si="34"/>
        <v>1.0839931788805979</v>
      </c>
      <c r="T158" s="453">
        <v>6968</v>
      </c>
      <c r="U158" s="466">
        <f t="shared" si="35"/>
        <v>3.7842006364929888</v>
      </c>
      <c r="V158" s="453">
        <v>22202</v>
      </c>
      <c r="W158" s="466">
        <f t="shared" si="36"/>
        <v>12.057523325404325</v>
      </c>
      <c r="X158" s="453">
        <v>480</v>
      </c>
      <c r="Y158" s="611">
        <f t="shared" si="37"/>
        <v>0.26067972237609566</v>
      </c>
      <c r="Z158" s="548">
        <v>2706</v>
      </c>
      <c r="AA158" s="630">
        <f t="shared" si="38"/>
        <v>1.4482980089916506</v>
      </c>
      <c r="AB158" s="623">
        <v>152488</v>
      </c>
      <c r="AC158" s="466">
        <f t="shared" si="39"/>
        <v>82.813603136846</v>
      </c>
      <c r="AD158" s="453">
        <v>9444</v>
      </c>
      <c r="AE158" s="466">
        <f t="shared" si="40"/>
        <v>5.128873537749682</v>
      </c>
      <c r="AF158" s="453">
        <v>22202</v>
      </c>
      <c r="AG158" s="580">
        <f t="shared" si="41"/>
        <v>12.057523325404325</v>
      </c>
    </row>
    <row r="159" spans="1:33" ht="19.5" customHeight="1">
      <c r="A159" s="293"/>
      <c r="B159">
        <v>42</v>
      </c>
      <c r="C159" s="588" t="s">
        <v>268</v>
      </c>
      <c r="D159" s="453">
        <v>293350</v>
      </c>
      <c r="E159" s="453">
        <v>287983</v>
      </c>
      <c r="F159" s="453">
        <v>236616</v>
      </c>
      <c r="G159" s="466">
        <f t="shared" si="28"/>
        <v>82.16318324345534</v>
      </c>
      <c r="H159" s="453">
        <v>116952</v>
      </c>
      <c r="I159" s="466">
        <f t="shared" si="29"/>
        <v>49.42691956587889</v>
      </c>
      <c r="J159" s="453">
        <v>5178</v>
      </c>
      <c r="K159" s="466">
        <f t="shared" si="30"/>
        <v>2.1883558170199815</v>
      </c>
      <c r="L159" s="453">
        <v>114486</v>
      </c>
      <c r="M159" s="466">
        <f t="shared" si="31"/>
        <v>48.38472461710113</v>
      </c>
      <c r="N159" s="453">
        <v>119664</v>
      </c>
      <c r="O159" s="466">
        <f t="shared" si="32"/>
        <v>50.57308043412111</v>
      </c>
      <c r="P159" s="453">
        <v>6862</v>
      </c>
      <c r="Q159" s="466">
        <f t="shared" si="33"/>
        <v>2.3827795390700146</v>
      </c>
      <c r="R159" s="453">
        <v>3459</v>
      </c>
      <c r="S159" s="466">
        <f t="shared" si="34"/>
        <v>1.2011125656722794</v>
      </c>
      <c r="T159" s="453">
        <v>10977</v>
      </c>
      <c r="U159" s="466">
        <f t="shared" si="35"/>
        <v>3.8116833285298095</v>
      </c>
      <c r="V159" s="453">
        <v>29555</v>
      </c>
      <c r="W159" s="466">
        <f t="shared" si="36"/>
        <v>10.262758565609776</v>
      </c>
      <c r="X159" s="453">
        <v>514</v>
      </c>
      <c r="Y159" s="611">
        <f t="shared" si="37"/>
        <v>0.1784827576627787</v>
      </c>
      <c r="Z159" s="548">
        <v>5367</v>
      </c>
      <c r="AA159" s="630">
        <f t="shared" si="38"/>
        <v>1.8295551389125617</v>
      </c>
      <c r="AB159" s="623">
        <v>243478</v>
      </c>
      <c r="AC159" s="466">
        <f t="shared" si="39"/>
        <v>84.54596278252535</v>
      </c>
      <c r="AD159" s="453">
        <v>14950</v>
      </c>
      <c r="AE159" s="466">
        <f t="shared" si="40"/>
        <v>5.191278651864867</v>
      </c>
      <c r="AF159" s="453">
        <v>29555</v>
      </c>
      <c r="AG159" s="580">
        <f t="shared" si="41"/>
        <v>10.262758565609776</v>
      </c>
    </row>
    <row r="160" spans="1:33" ht="19.5" customHeight="1">
      <c r="A160" s="293"/>
      <c r="B160">
        <v>43</v>
      </c>
      <c r="C160" s="588" t="s">
        <v>371</v>
      </c>
      <c r="D160" s="453">
        <v>385742</v>
      </c>
      <c r="E160" s="453">
        <v>381145</v>
      </c>
      <c r="F160" s="453">
        <v>304464</v>
      </c>
      <c r="G160" s="466">
        <f t="shared" si="28"/>
        <v>79.88140996208793</v>
      </c>
      <c r="H160" s="453">
        <v>151066</v>
      </c>
      <c r="I160" s="466">
        <f t="shared" si="29"/>
        <v>49.61703189868096</v>
      </c>
      <c r="J160" s="453">
        <v>8537</v>
      </c>
      <c r="K160" s="466">
        <f t="shared" si="30"/>
        <v>2.8039439802406854</v>
      </c>
      <c r="L160" s="453">
        <v>144861</v>
      </c>
      <c r="M160" s="466">
        <f t="shared" si="31"/>
        <v>47.579024121078355</v>
      </c>
      <c r="N160" s="453">
        <v>153398</v>
      </c>
      <c r="O160" s="466">
        <f t="shared" si="32"/>
        <v>50.38296810131904</v>
      </c>
      <c r="P160" s="453">
        <v>11401</v>
      </c>
      <c r="Q160" s="466">
        <f t="shared" si="33"/>
        <v>2.991250049193876</v>
      </c>
      <c r="R160" s="453">
        <v>3907</v>
      </c>
      <c r="S160" s="466">
        <f t="shared" si="34"/>
        <v>1.0250691993860603</v>
      </c>
      <c r="T160" s="453">
        <v>15066</v>
      </c>
      <c r="U160" s="466">
        <f t="shared" si="35"/>
        <v>3.9528263521756815</v>
      </c>
      <c r="V160" s="453">
        <v>45198</v>
      </c>
      <c r="W160" s="466">
        <f t="shared" si="36"/>
        <v>11.858479056527043</v>
      </c>
      <c r="X160" s="453">
        <v>1109</v>
      </c>
      <c r="Y160" s="611">
        <f t="shared" si="37"/>
        <v>0.29096538062941923</v>
      </c>
      <c r="Z160" s="548">
        <v>4597</v>
      </c>
      <c r="AA160" s="630">
        <f t="shared" si="38"/>
        <v>1.1917291868658326</v>
      </c>
      <c r="AB160" s="623">
        <v>315865</v>
      </c>
      <c r="AC160" s="466">
        <f t="shared" si="39"/>
        <v>82.8726600112818</v>
      </c>
      <c r="AD160" s="453">
        <v>20082</v>
      </c>
      <c r="AE160" s="466">
        <f t="shared" si="40"/>
        <v>5.268860932191161</v>
      </c>
      <c r="AF160" s="453">
        <v>45198</v>
      </c>
      <c r="AG160" s="580">
        <f t="shared" si="41"/>
        <v>11.858479056527043</v>
      </c>
    </row>
    <row r="161" spans="1:33" ht="19.5" customHeight="1">
      <c r="A161" s="293"/>
      <c r="B161">
        <v>44</v>
      </c>
      <c r="C161" s="588" t="s">
        <v>372</v>
      </c>
      <c r="D161" s="453">
        <v>244944</v>
      </c>
      <c r="E161" s="453">
        <v>240716</v>
      </c>
      <c r="F161" s="453">
        <v>199620</v>
      </c>
      <c r="G161" s="466">
        <f t="shared" si="28"/>
        <v>82.92759932866946</v>
      </c>
      <c r="H161" s="453">
        <v>98707</v>
      </c>
      <c r="I161" s="466">
        <f t="shared" si="29"/>
        <v>49.44745015529506</v>
      </c>
      <c r="J161" s="453">
        <v>5493</v>
      </c>
      <c r="K161" s="466">
        <f t="shared" si="30"/>
        <v>2.751728283739104</v>
      </c>
      <c r="L161" s="453">
        <v>95420</v>
      </c>
      <c r="M161" s="466">
        <f t="shared" si="31"/>
        <v>47.80082156096584</v>
      </c>
      <c r="N161" s="453">
        <v>100913</v>
      </c>
      <c r="O161" s="466">
        <f t="shared" si="32"/>
        <v>50.55254984470494</v>
      </c>
      <c r="P161" s="453">
        <v>6844</v>
      </c>
      <c r="Q161" s="466">
        <f t="shared" si="33"/>
        <v>2.843184499576264</v>
      </c>
      <c r="R161" s="453">
        <v>2594</v>
      </c>
      <c r="S161" s="466">
        <f t="shared" si="34"/>
        <v>1.077618438325662</v>
      </c>
      <c r="T161" s="453">
        <v>9410</v>
      </c>
      <c r="U161" s="466">
        <f t="shared" si="35"/>
        <v>3.9091709732630986</v>
      </c>
      <c r="V161" s="453">
        <v>21646</v>
      </c>
      <c r="W161" s="466">
        <f t="shared" si="36"/>
        <v>8.992339520430715</v>
      </c>
      <c r="X161" s="453">
        <v>602</v>
      </c>
      <c r="Y161" s="611">
        <f t="shared" si="37"/>
        <v>0.2500872397347912</v>
      </c>
      <c r="Z161" s="548">
        <v>4228</v>
      </c>
      <c r="AA161" s="630">
        <f t="shared" si="38"/>
        <v>1.7261088248742569</v>
      </c>
      <c r="AB161" s="623">
        <v>206464</v>
      </c>
      <c r="AC161" s="466">
        <f t="shared" si="39"/>
        <v>85.77078382824574</v>
      </c>
      <c r="AD161" s="453">
        <v>12606</v>
      </c>
      <c r="AE161" s="466">
        <f t="shared" si="40"/>
        <v>5.236876651323551</v>
      </c>
      <c r="AF161" s="453">
        <v>21646</v>
      </c>
      <c r="AG161" s="580">
        <f t="shared" si="41"/>
        <v>8.992339520430715</v>
      </c>
    </row>
    <row r="162" spans="1:33" ht="19.5" customHeight="1">
      <c r="A162" s="293"/>
      <c r="B162">
        <v>45</v>
      </c>
      <c r="C162" s="588" t="s">
        <v>373</v>
      </c>
      <c r="D162" s="453">
        <v>245673</v>
      </c>
      <c r="E162" s="453">
        <v>240664</v>
      </c>
      <c r="F162" s="453">
        <v>191180</v>
      </c>
      <c r="G162" s="466">
        <f t="shared" si="28"/>
        <v>79.43855333577103</v>
      </c>
      <c r="H162" s="453">
        <v>93821</v>
      </c>
      <c r="I162" s="466">
        <f t="shared" si="29"/>
        <v>49.07469400564913</v>
      </c>
      <c r="J162" s="453">
        <v>4928</v>
      </c>
      <c r="K162" s="466">
        <f t="shared" si="30"/>
        <v>2.5776754890678943</v>
      </c>
      <c r="L162" s="453">
        <v>92431</v>
      </c>
      <c r="M162" s="466">
        <f t="shared" si="31"/>
        <v>48.34763050528298</v>
      </c>
      <c r="N162" s="453">
        <v>97359</v>
      </c>
      <c r="O162" s="466">
        <f t="shared" si="32"/>
        <v>50.92530599435088</v>
      </c>
      <c r="P162" s="453">
        <v>6620</v>
      </c>
      <c r="Q162" s="466">
        <f t="shared" si="33"/>
        <v>2.7507229997008276</v>
      </c>
      <c r="R162" s="453">
        <v>2766</v>
      </c>
      <c r="S162" s="466">
        <f t="shared" si="34"/>
        <v>1.149320214074394</v>
      </c>
      <c r="T162" s="453">
        <v>10090</v>
      </c>
      <c r="U162" s="466">
        <f t="shared" si="35"/>
        <v>4.192567230661835</v>
      </c>
      <c r="V162" s="453">
        <v>29302</v>
      </c>
      <c r="W162" s="466">
        <f t="shared" si="36"/>
        <v>12.175481168766412</v>
      </c>
      <c r="X162" s="453">
        <v>706</v>
      </c>
      <c r="Y162" s="611">
        <f t="shared" si="37"/>
        <v>0.29335505102549614</v>
      </c>
      <c r="Z162" s="548">
        <v>5009</v>
      </c>
      <c r="AA162" s="630">
        <f t="shared" si="38"/>
        <v>2.0388890924114578</v>
      </c>
      <c r="AB162" s="623">
        <v>197800</v>
      </c>
      <c r="AC162" s="466">
        <f t="shared" si="39"/>
        <v>82.18927633547186</v>
      </c>
      <c r="AD162" s="453">
        <v>13562</v>
      </c>
      <c r="AE162" s="466">
        <f t="shared" si="40"/>
        <v>5.635242495761726</v>
      </c>
      <c r="AF162" s="453">
        <v>29302</v>
      </c>
      <c r="AG162" s="580">
        <f t="shared" si="41"/>
        <v>12.175481168766412</v>
      </c>
    </row>
    <row r="163" spans="1:33" ht="19.5" customHeight="1">
      <c r="A163" s="293"/>
      <c r="B163">
        <v>46</v>
      </c>
      <c r="C163" s="588" t="s">
        <v>374</v>
      </c>
      <c r="D163" s="453">
        <v>354006</v>
      </c>
      <c r="E163" s="453">
        <v>345171</v>
      </c>
      <c r="F163" s="453">
        <v>279354</v>
      </c>
      <c r="G163" s="466">
        <f t="shared" si="28"/>
        <v>80.93205976168333</v>
      </c>
      <c r="H163" s="453">
        <v>132371</v>
      </c>
      <c r="I163" s="466">
        <f t="shared" si="29"/>
        <v>47.38468036971012</v>
      </c>
      <c r="J163" s="453">
        <v>5477</v>
      </c>
      <c r="K163" s="466">
        <f t="shared" si="30"/>
        <v>1.9605948008619887</v>
      </c>
      <c r="L163" s="453">
        <v>141506</v>
      </c>
      <c r="M163" s="466">
        <f t="shared" si="31"/>
        <v>50.6547248294279</v>
      </c>
      <c r="N163" s="453">
        <v>146983</v>
      </c>
      <c r="O163" s="466">
        <f t="shared" si="32"/>
        <v>52.61531963028988</v>
      </c>
      <c r="P163" s="453">
        <v>9692</v>
      </c>
      <c r="Q163" s="466">
        <f t="shared" si="33"/>
        <v>2.8078836286941833</v>
      </c>
      <c r="R163" s="453">
        <v>3493</v>
      </c>
      <c r="S163" s="466">
        <f t="shared" si="34"/>
        <v>1.0119621868581081</v>
      </c>
      <c r="T163" s="453">
        <v>15336</v>
      </c>
      <c r="U163" s="466">
        <f t="shared" si="35"/>
        <v>4.443015201161163</v>
      </c>
      <c r="V163" s="453">
        <v>36373</v>
      </c>
      <c r="W163" s="466">
        <f t="shared" si="36"/>
        <v>10.537675528940728</v>
      </c>
      <c r="X163" s="453">
        <v>923</v>
      </c>
      <c r="Y163" s="611">
        <f t="shared" si="37"/>
        <v>0.26740369266247743</v>
      </c>
      <c r="Z163" s="548">
        <v>8835</v>
      </c>
      <c r="AA163" s="630">
        <f t="shared" si="38"/>
        <v>2.4957204115184486</v>
      </c>
      <c r="AB163" s="623">
        <v>289046</v>
      </c>
      <c r="AC163" s="466">
        <f t="shared" si="39"/>
        <v>83.73994339037752</v>
      </c>
      <c r="AD163" s="453">
        <v>19752</v>
      </c>
      <c r="AE163" s="466">
        <f t="shared" si="40"/>
        <v>5.722381080681749</v>
      </c>
      <c r="AF163" s="453">
        <v>36373</v>
      </c>
      <c r="AG163" s="580">
        <f t="shared" si="41"/>
        <v>10.537675528940728</v>
      </c>
    </row>
    <row r="164" spans="1:33" ht="19.5" customHeight="1">
      <c r="A164" s="352"/>
      <c r="B164" s="531">
        <v>47</v>
      </c>
      <c r="C164" s="589" t="s">
        <v>375</v>
      </c>
      <c r="D164" s="459">
        <v>254086</v>
      </c>
      <c r="E164" s="459">
        <v>238830</v>
      </c>
      <c r="F164" s="459">
        <v>205603</v>
      </c>
      <c r="G164" s="468">
        <f t="shared" si="28"/>
        <v>86.08759368588535</v>
      </c>
      <c r="H164" s="459">
        <v>91225</v>
      </c>
      <c r="I164" s="468">
        <f t="shared" si="29"/>
        <v>44.36948877205099</v>
      </c>
      <c r="J164" s="459">
        <v>7310</v>
      </c>
      <c r="K164" s="468">
        <f t="shared" si="30"/>
        <v>3.5553955924767635</v>
      </c>
      <c r="L164" s="459">
        <v>107068</v>
      </c>
      <c r="M164" s="468">
        <f t="shared" si="31"/>
        <v>52.075115635472244</v>
      </c>
      <c r="N164" s="459">
        <v>114378</v>
      </c>
      <c r="O164" s="468">
        <f t="shared" si="32"/>
        <v>55.63051122794901</v>
      </c>
      <c r="P164" s="459">
        <v>3614</v>
      </c>
      <c r="Q164" s="468">
        <f t="shared" si="33"/>
        <v>1.5132102332202821</v>
      </c>
      <c r="R164" s="459">
        <v>4258</v>
      </c>
      <c r="S164" s="468">
        <f t="shared" si="34"/>
        <v>1.7828580999036971</v>
      </c>
      <c r="T164" s="459">
        <v>11086</v>
      </c>
      <c r="U164" s="468">
        <f t="shared" si="35"/>
        <v>4.641795419335929</v>
      </c>
      <c r="V164" s="459">
        <v>13826</v>
      </c>
      <c r="W164" s="468">
        <f t="shared" si="36"/>
        <v>5.789054976343006</v>
      </c>
      <c r="X164" s="459">
        <v>443</v>
      </c>
      <c r="Y164" s="613">
        <f t="shared" si="37"/>
        <v>0.18548758531172801</v>
      </c>
      <c r="Z164" s="550">
        <v>15256</v>
      </c>
      <c r="AA164" s="632">
        <f t="shared" si="38"/>
        <v>6.0042662720496205</v>
      </c>
      <c r="AB164" s="625">
        <v>209217</v>
      </c>
      <c r="AC164" s="468">
        <f t="shared" si="39"/>
        <v>87.60080391910564</v>
      </c>
      <c r="AD164" s="459">
        <v>15787</v>
      </c>
      <c r="AE164" s="468">
        <f t="shared" si="40"/>
        <v>6.610141104551355</v>
      </c>
      <c r="AF164" s="459">
        <v>13826</v>
      </c>
      <c r="AG164" s="581">
        <f t="shared" si="41"/>
        <v>5.789054976343006</v>
      </c>
    </row>
    <row r="165" spans="1:33" s="1" customFormat="1" ht="36" customHeight="1">
      <c r="A165" s="473"/>
      <c r="B165" s="473"/>
      <c r="C165" s="600"/>
      <c r="D165" s="513"/>
      <c r="E165" s="513"/>
      <c r="F165" s="513"/>
      <c r="G165" s="601"/>
      <c r="H165" s="513"/>
      <c r="I165" s="601"/>
      <c r="J165" s="513"/>
      <c r="K165" s="601"/>
      <c r="L165" s="513"/>
      <c r="M165" s="601"/>
      <c r="N165" s="513"/>
      <c r="O165" s="601"/>
      <c r="P165" s="513"/>
      <c r="Q165" s="601"/>
      <c r="R165" s="513"/>
      <c r="S165" s="601"/>
      <c r="T165" s="513"/>
      <c r="U165" s="601"/>
      <c r="V165" s="513"/>
      <c r="W165" s="601"/>
      <c r="X165" s="513"/>
      <c r="Y165" s="601"/>
      <c r="Z165" s="513"/>
      <c r="AA165" s="601"/>
      <c r="AB165" s="513"/>
      <c r="AC165" s="601"/>
      <c r="AD165" s="513"/>
      <c r="AE165" s="601"/>
      <c r="AF165" s="513"/>
      <c r="AG165" s="602"/>
    </row>
    <row r="166" spans="1:33" ht="19.5" customHeight="1">
      <c r="A166" s="853">
        <v>24</v>
      </c>
      <c r="B166" s="853"/>
      <c r="C166" s="853"/>
      <c r="D166" s="853"/>
      <c r="E166" s="853"/>
      <c r="F166" s="853"/>
      <c r="G166" s="853"/>
      <c r="H166" s="853"/>
      <c r="I166" s="853"/>
      <c r="J166" s="853"/>
      <c r="K166" s="853"/>
      <c r="L166" s="853"/>
      <c r="M166" s="853"/>
      <c r="N166" s="853"/>
      <c r="O166" s="853"/>
      <c r="P166" s="853"/>
      <c r="Q166" s="853"/>
      <c r="R166" s="853"/>
      <c r="S166" s="853"/>
      <c r="T166" s="853"/>
      <c r="U166" s="853"/>
      <c r="V166" s="853"/>
      <c r="W166" s="853"/>
      <c r="X166" s="853"/>
      <c r="Y166" s="853"/>
      <c r="Z166" s="853"/>
      <c r="AA166" s="853"/>
      <c r="AB166" s="853"/>
      <c r="AC166" s="853"/>
      <c r="AD166" s="853"/>
      <c r="AE166" s="853"/>
      <c r="AF166" s="853"/>
      <c r="AG166" s="853"/>
    </row>
    <row r="167" spans="3:4" ht="13.5">
      <c r="C167" s="590"/>
      <c r="D167" s="236"/>
    </row>
    <row r="168" ht="13.5">
      <c r="D168" s="236"/>
    </row>
    <row r="169" spans="3:33" ht="13.5">
      <c r="C169" s="591"/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236"/>
      <c r="Q169" s="236"/>
      <c r="R169" s="236"/>
      <c r="S169" s="236"/>
      <c r="T169" s="236"/>
      <c r="U169" s="236"/>
      <c r="V169" s="236"/>
      <c r="W169" s="236"/>
      <c r="X169" s="236"/>
      <c r="Y169" s="236"/>
      <c r="Z169" s="236"/>
      <c r="AA169" s="236"/>
      <c r="AB169" s="236"/>
      <c r="AC169" s="236"/>
      <c r="AD169" s="236"/>
      <c r="AE169" s="236"/>
      <c r="AF169" s="236"/>
      <c r="AG169" s="236"/>
    </row>
    <row r="170" spans="4:33" ht="13.5">
      <c r="D170" s="236"/>
      <c r="E170" s="236"/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236"/>
      <c r="V170" s="236"/>
      <c r="W170" s="236"/>
      <c r="X170" s="236"/>
      <c r="Y170" s="236"/>
      <c r="Z170" s="236"/>
      <c r="AA170" s="236"/>
      <c r="AB170" s="236"/>
      <c r="AC170" s="236"/>
      <c r="AD170" s="236"/>
      <c r="AE170" s="236"/>
      <c r="AF170" s="236"/>
      <c r="AG170" s="236"/>
    </row>
    <row r="171" spans="3:33" ht="13.5">
      <c r="C171" s="591"/>
      <c r="D171" s="236"/>
      <c r="E171" s="236"/>
      <c r="F171" s="236"/>
      <c r="G171" s="236"/>
      <c r="H171" s="236"/>
      <c r="I171" s="236"/>
      <c r="J171" s="236"/>
      <c r="K171" s="236"/>
      <c r="L171" s="236"/>
      <c r="M171" s="236"/>
      <c r="N171" s="236"/>
      <c r="O171" s="236"/>
      <c r="P171" s="236"/>
      <c r="Q171" s="236"/>
      <c r="R171" s="236"/>
      <c r="S171" s="236"/>
      <c r="T171" s="236"/>
      <c r="U171" s="236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236"/>
      <c r="AF171" s="236"/>
      <c r="AG171" s="236"/>
    </row>
    <row r="172" spans="4:33" ht="13.5">
      <c r="D172" s="236"/>
      <c r="E172" s="236"/>
      <c r="F172" s="236"/>
      <c r="G172" s="236"/>
      <c r="H172" s="236"/>
      <c r="I172" s="236"/>
      <c r="J172" s="236"/>
      <c r="K172" s="236"/>
      <c r="L172" s="236"/>
      <c r="M172" s="236"/>
      <c r="N172" s="236"/>
      <c r="O172" s="236"/>
      <c r="P172" s="236"/>
      <c r="Q172" s="236"/>
      <c r="R172" s="236"/>
      <c r="S172" s="236"/>
      <c r="T172" s="236"/>
      <c r="U172" s="236"/>
      <c r="V172" s="236"/>
      <c r="W172" s="236"/>
      <c r="X172" s="236"/>
      <c r="Y172" s="236"/>
      <c r="Z172" s="236"/>
      <c r="AA172" s="236"/>
      <c r="AB172" s="236"/>
      <c r="AC172" s="236"/>
      <c r="AD172" s="236"/>
      <c r="AE172" s="236"/>
      <c r="AF172" s="236"/>
      <c r="AG172" s="236"/>
    </row>
    <row r="173" spans="3:33" ht="13.5">
      <c r="C173" s="591"/>
      <c r="D173" s="236"/>
      <c r="E173" s="236"/>
      <c r="F173" s="236"/>
      <c r="G173" s="236"/>
      <c r="H173" s="236"/>
      <c r="I173" s="236"/>
      <c r="J173" s="236"/>
      <c r="K173" s="236"/>
      <c r="L173" s="236"/>
      <c r="M173" s="236"/>
      <c r="N173" s="236"/>
      <c r="O173" s="236"/>
      <c r="P173" s="236"/>
      <c r="Q173" s="236"/>
      <c r="R173" s="236"/>
      <c r="S173" s="236"/>
      <c r="T173" s="236"/>
      <c r="U173" s="236"/>
      <c r="V173" s="236"/>
      <c r="W173" s="236"/>
      <c r="X173" s="236"/>
      <c r="Y173" s="236"/>
      <c r="Z173" s="236"/>
      <c r="AA173" s="236"/>
      <c r="AB173" s="236"/>
      <c r="AC173" s="236"/>
      <c r="AD173" s="236"/>
      <c r="AE173" s="236"/>
      <c r="AF173" s="236"/>
      <c r="AG173" s="236"/>
    </row>
    <row r="174" spans="4:33" ht="13.5">
      <c r="D174" s="236"/>
      <c r="E174" s="236"/>
      <c r="F174" s="236"/>
      <c r="G174" s="236"/>
      <c r="H174" s="236"/>
      <c r="I174" s="236"/>
      <c r="J174" s="236"/>
      <c r="K174" s="236"/>
      <c r="L174" s="236"/>
      <c r="M174" s="236"/>
      <c r="N174" s="236"/>
      <c r="O174" s="236"/>
      <c r="P174" s="236"/>
      <c r="Q174" s="236"/>
      <c r="R174" s="236"/>
      <c r="S174" s="236"/>
      <c r="T174" s="236"/>
      <c r="U174" s="236"/>
      <c r="V174" s="236"/>
      <c r="W174" s="236"/>
      <c r="X174" s="236"/>
      <c r="Y174" s="236"/>
      <c r="Z174" s="236"/>
      <c r="AA174" s="236"/>
      <c r="AB174" s="236"/>
      <c r="AC174" s="236"/>
      <c r="AD174" s="236"/>
      <c r="AE174" s="236"/>
      <c r="AF174" s="236"/>
      <c r="AG174" s="236"/>
    </row>
  </sheetData>
  <mergeCells count="30">
    <mergeCell ref="A166:AG166"/>
    <mergeCell ref="A112:AG112"/>
    <mergeCell ref="A58:AG58"/>
    <mergeCell ref="D6:D8"/>
    <mergeCell ref="E6:E8"/>
    <mergeCell ref="H7:I7"/>
    <mergeCell ref="J7:K7"/>
    <mergeCell ref="L7:M7"/>
    <mergeCell ref="AD7:AD8"/>
    <mergeCell ref="AB6:AC6"/>
    <mergeCell ref="AD6:AE6"/>
    <mergeCell ref="AF6:AG6"/>
    <mergeCell ref="D60:D62"/>
    <mergeCell ref="E60:E62"/>
    <mergeCell ref="AB60:AC60"/>
    <mergeCell ref="AD60:AE60"/>
    <mergeCell ref="AF60:AG60"/>
    <mergeCell ref="H61:I61"/>
    <mergeCell ref="J61:K61"/>
    <mergeCell ref="L61:M61"/>
    <mergeCell ref="AD61:AD62"/>
    <mergeCell ref="D114:D116"/>
    <mergeCell ref="E114:E116"/>
    <mergeCell ref="AB114:AC114"/>
    <mergeCell ref="AD114:AE114"/>
    <mergeCell ref="AF114:AG114"/>
    <mergeCell ref="H115:I115"/>
    <mergeCell ref="J115:K115"/>
    <mergeCell ref="L115:M115"/>
    <mergeCell ref="AD115:AD116"/>
  </mergeCells>
  <printOptions horizontalCentered="1"/>
  <pageMargins left="0.15748031496062992" right="0.2362204724409449" top="0.9055118110236221" bottom="0.48" header="0.5118110236220472" footer="0.29"/>
  <pageSetup horizontalDpi="600" verticalDpi="600" orientation="landscape" paperSize="8" scale="70" r:id="rId1"/>
  <headerFooter alignWithMargins="0">
    <oddHeader>&amp;R&amp;P／&amp;N</oddHeader>
  </headerFooter>
  <rowBreaks count="2" manualBreakCount="2">
    <brk id="58" max="32" man="1"/>
    <brk id="112" max="32" man="1"/>
  </rowBreaks>
  <colBreaks count="1" manualBreakCount="1">
    <brk id="33" max="15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65"/>
  <sheetViews>
    <sheetView showGridLines="0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4.875" style="3" customWidth="1"/>
    <col min="4" max="5" width="11.375" style="0" customWidth="1"/>
    <col min="6" max="6" width="4.625" style="469" customWidth="1"/>
    <col min="7" max="7" width="11.375" style="0" customWidth="1"/>
    <col min="8" max="8" width="4.625" style="0" customWidth="1"/>
    <col min="9" max="9" width="11.375" style="0" customWidth="1"/>
    <col min="10" max="10" width="4.625" style="0" customWidth="1"/>
    <col min="11" max="11" width="11.375" style="0" customWidth="1"/>
    <col min="12" max="12" width="4.625" style="0" customWidth="1"/>
    <col min="13" max="13" width="11.375" style="0" customWidth="1"/>
    <col min="14" max="14" width="4.625" style="0" customWidth="1"/>
    <col min="15" max="15" width="11.375" style="0" customWidth="1"/>
    <col min="16" max="16" width="4.625" style="0" customWidth="1"/>
    <col min="17" max="17" width="11.375" style="0" customWidth="1"/>
    <col min="18" max="18" width="4.625" style="0" customWidth="1"/>
    <col min="19" max="19" width="11.375" style="0" customWidth="1"/>
    <col min="20" max="20" width="4.625" style="0" customWidth="1"/>
    <col min="21" max="21" width="11.375" style="0" customWidth="1"/>
    <col min="22" max="22" width="4.625" style="0" customWidth="1"/>
    <col min="23" max="23" width="11.375" style="0" customWidth="1"/>
    <col min="24" max="24" width="4.625" style="0" customWidth="1"/>
    <col min="25" max="25" width="11.375" style="0" customWidth="1"/>
    <col min="26" max="26" width="4.625" style="0" customWidth="1"/>
    <col min="27" max="27" width="11.375" style="0" customWidth="1"/>
    <col min="28" max="28" width="4.625" style="0" customWidth="1"/>
  </cols>
  <sheetData>
    <row r="1" spans="2:4" ht="14.25">
      <c r="B1" s="3" t="s">
        <v>379</v>
      </c>
      <c r="D1" s="348" t="s">
        <v>380</v>
      </c>
    </row>
    <row r="2" ht="13.5">
      <c r="D2" s="470" t="s">
        <v>381</v>
      </c>
    </row>
    <row r="3" ht="13.5">
      <c r="D3" s="470" t="s">
        <v>387</v>
      </c>
    </row>
    <row r="5" spans="1:28" ht="18" customHeight="1">
      <c r="A5" s="867" t="s">
        <v>9</v>
      </c>
      <c r="B5" s="862"/>
      <c r="C5" s="863"/>
      <c r="D5" s="349" t="s">
        <v>382</v>
      </c>
      <c r="E5" s="471" t="s">
        <v>388</v>
      </c>
      <c r="F5" s="472"/>
      <c r="G5" s="471" t="s">
        <v>383</v>
      </c>
      <c r="H5" s="473"/>
      <c r="I5" s="471" t="s">
        <v>384</v>
      </c>
      <c r="J5" s="473"/>
      <c r="K5" s="856" t="s">
        <v>454</v>
      </c>
      <c r="L5" s="473"/>
      <c r="M5" s="856" t="s">
        <v>455</v>
      </c>
      <c r="N5" s="473"/>
      <c r="O5" s="858" t="s">
        <v>457</v>
      </c>
      <c r="P5" s="473"/>
      <c r="Q5" s="858" t="s">
        <v>385</v>
      </c>
      <c r="R5" s="473"/>
      <c r="S5" s="858" t="s">
        <v>458</v>
      </c>
      <c r="T5" s="473"/>
      <c r="U5" s="856" t="s">
        <v>456</v>
      </c>
      <c r="V5" s="473"/>
      <c r="W5" s="860" t="s">
        <v>459</v>
      </c>
      <c r="X5" s="690"/>
      <c r="Y5" s="859" t="s">
        <v>389</v>
      </c>
      <c r="Z5" s="690"/>
      <c r="AA5" s="859" t="s">
        <v>390</v>
      </c>
      <c r="AB5" s="690"/>
    </row>
    <row r="6" spans="1:28" ht="18" customHeight="1">
      <c r="A6" s="864"/>
      <c r="B6" s="868"/>
      <c r="C6" s="866"/>
      <c r="D6" s="350"/>
      <c r="E6" s="350"/>
      <c r="F6" s="552" t="s">
        <v>57</v>
      </c>
      <c r="G6" s="293"/>
      <c r="H6" s="552" t="s">
        <v>57</v>
      </c>
      <c r="I6" s="293"/>
      <c r="J6" s="552" t="s">
        <v>57</v>
      </c>
      <c r="K6" s="857"/>
      <c r="L6" s="552" t="s">
        <v>57</v>
      </c>
      <c r="M6" s="857"/>
      <c r="N6" s="552" t="s">
        <v>57</v>
      </c>
      <c r="O6" s="857"/>
      <c r="P6" s="552" t="s">
        <v>57</v>
      </c>
      <c r="Q6" s="857"/>
      <c r="R6" s="552" t="s">
        <v>57</v>
      </c>
      <c r="S6" s="857"/>
      <c r="T6" s="552" t="s">
        <v>57</v>
      </c>
      <c r="U6" s="857"/>
      <c r="V6" s="633" t="s">
        <v>57</v>
      </c>
      <c r="W6" s="546"/>
      <c r="X6" s="553" t="s">
        <v>57</v>
      </c>
      <c r="Y6" s="449"/>
      <c r="Z6" s="553" t="s">
        <v>57</v>
      </c>
      <c r="AA6" s="449"/>
      <c r="AB6" s="553" t="s">
        <v>57</v>
      </c>
    </row>
    <row r="7" spans="1:28" ht="18" customHeight="1">
      <c r="A7" s="864"/>
      <c r="B7" s="868"/>
      <c r="C7" s="866"/>
      <c r="D7" s="474" t="s">
        <v>10</v>
      </c>
      <c r="E7" s="474" t="s">
        <v>10</v>
      </c>
      <c r="F7" s="475" t="s">
        <v>391</v>
      </c>
      <c r="G7" s="476" t="s">
        <v>10</v>
      </c>
      <c r="H7" s="475" t="s">
        <v>391</v>
      </c>
      <c r="I7" s="476" t="s">
        <v>10</v>
      </c>
      <c r="J7" s="475" t="s">
        <v>391</v>
      </c>
      <c r="K7" s="476" t="s">
        <v>10</v>
      </c>
      <c r="L7" s="475" t="s">
        <v>391</v>
      </c>
      <c r="M7" s="476" t="s">
        <v>10</v>
      </c>
      <c r="N7" s="475" t="s">
        <v>391</v>
      </c>
      <c r="O7" s="476" t="s">
        <v>10</v>
      </c>
      <c r="P7" s="475" t="s">
        <v>391</v>
      </c>
      <c r="Q7" s="476" t="s">
        <v>10</v>
      </c>
      <c r="R7" s="475" t="s">
        <v>391</v>
      </c>
      <c r="S7" s="476" t="s">
        <v>10</v>
      </c>
      <c r="T7" s="475" t="s">
        <v>391</v>
      </c>
      <c r="U7" s="476" t="s">
        <v>10</v>
      </c>
      <c r="V7" s="634" t="s">
        <v>391</v>
      </c>
      <c r="W7" s="615" t="s">
        <v>10</v>
      </c>
      <c r="X7" s="478" t="s">
        <v>391</v>
      </c>
      <c r="Y7" s="477" t="s">
        <v>10</v>
      </c>
      <c r="Z7" s="478" t="s">
        <v>391</v>
      </c>
      <c r="AA7" s="477" t="s">
        <v>10</v>
      </c>
      <c r="AB7" s="478" t="s">
        <v>391</v>
      </c>
    </row>
    <row r="8" spans="1:28" ht="18" customHeight="1" thickBot="1">
      <c r="A8" s="350"/>
      <c r="B8" s="479"/>
      <c r="C8" s="480" t="s">
        <v>346</v>
      </c>
      <c r="D8" s="450">
        <v>59611311</v>
      </c>
      <c r="E8" s="450">
        <v>2204530</v>
      </c>
      <c r="F8" s="481">
        <v>3.698173992516286</v>
      </c>
      <c r="G8" s="451">
        <v>4474946</v>
      </c>
      <c r="H8" s="481">
        <v>7.506873989065599</v>
      </c>
      <c r="I8" s="451">
        <v>9626184</v>
      </c>
      <c r="J8" s="481">
        <v>16.148250790860814</v>
      </c>
      <c r="K8" s="451">
        <v>3219050</v>
      </c>
      <c r="L8" s="481">
        <v>5.400065769397354</v>
      </c>
      <c r="M8" s="451">
        <v>9804290</v>
      </c>
      <c r="N8" s="481">
        <v>16.447029658515646</v>
      </c>
      <c r="O8" s="451">
        <v>3423208</v>
      </c>
      <c r="P8" s="481">
        <v>5.742547752388804</v>
      </c>
      <c r="Q8" s="451">
        <v>6127782</v>
      </c>
      <c r="R8" s="481">
        <v>10.279562548121111</v>
      </c>
      <c r="S8" s="451">
        <v>3405092</v>
      </c>
      <c r="T8" s="481">
        <v>5.712157546744779</v>
      </c>
      <c r="U8" s="451">
        <v>3460298</v>
      </c>
      <c r="V8" s="635">
        <v>5.804767487834649</v>
      </c>
      <c r="W8" s="639">
        <v>2381415</v>
      </c>
      <c r="X8" s="483">
        <v>4.241090004912289</v>
      </c>
      <c r="Y8" s="482">
        <v>14123282</v>
      </c>
      <c r="Z8" s="483">
        <v>25.152319157625886</v>
      </c>
      <c r="AA8" s="482">
        <v>39646316</v>
      </c>
      <c r="AB8" s="483">
        <v>70.60659083746182</v>
      </c>
    </row>
    <row r="9" spans="1:28" ht="18" customHeight="1" thickTop="1">
      <c r="A9" s="350"/>
      <c r="B9" s="3">
        <v>1</v>
      </c>
      <c r="C9" s="350" t="s">
        <v>386</v>
      </c>
      <c r="D9" s="453">
        <v>2509464</v>
      </c>
      <c r="E9" s="453">
        <v>147191</v>
      </c>
      <c r="F9" s="484">
        <v>5.8654358062120036</v>
      </c>
      <c r="G9" s="485">
        <v>223013</v>
      </c>
      <c r="H9" s="484">
        <v>8.886877835266814</v>
      </c>
      <c r="I9" s="485">
        <v>204265</v>
      </c>
      <c r="J9" s="484">
        <v>8.139786026019898</v>
      </c>
      <c r="K9" s="485">
        <v>148889</v>
      </c>
      <c r="L9" s="484">
        <v>5.933099657934922</v>
      </c>
      <c r="M9" s="485">
        <v>420276</v>
      </c>
      <c r="N9" s="484">
        <v>16.747640133510583</v>
      </c>
      <c r="O9" s="485">
        <v>156428</v>
      </c>
      <c r="P9" s="484">
        <v>6.233522377687028</v>
      </c>
      <c r="Q9" s="485">
        <v>292286</v>
      </c>
      <c r="R9" s="484">
        <v>11.647347800167687</v>
      </c>
      <c r="S9" s="485">
        <v>164565</v>
      </c>
      <c r="T9" s="484">
        <v>6.5577748873863095</v>
      </c>
      <c r="U9" s="485">
        <v>137171</v>
      </c>
      <c r="V9" s="636">
        <v>5.466147352582065</v>
      </c>
      <c r="W9" s="640">
        <v>181531</v>
      </c>
      <c r="X9" s="487">
        <v>7.652132346215244</v>
      </c>
      <c r="Y9" s="486">
        <v>429376</v>
      </c>
      <c r="Z9" s="487">
        <v>18.0996192291593</v>
      </c>
      <c r="AA9" s="486">
        <v>1761386</v>
      </c>
      <c r="AB9" s="487">
        <v>74.24824842462546</v>
      </c>
    </row>
    <row r="10" spans="1:28" ht="18" customHeight="1">
      <c r="A10" s="350"/>
      <c r="B10" s="3">
        <v>2</v>
      </c>
      <c r="C10" s="350" t="s">
        <v>347</v>
      </c>
      <c r="D10" s="453">
        <v>639584</v>
      </c>
      <c r="E10" s="453">
        <v>72595</v>
      </c>
      <c r="F10" s="484">
        <v>11.350346475208886</v>
      </c>
      <c r="G10" s="485">
        <v>61844</v>
      </c>
      <c r="H10" s="484">
        <v>9.669410116575774</v>
      </c>
      <c r="I10" s="485">
        <v>65613</v>
      </c>
      <c r="J10" s="484">
        <v>10.258699404613</v>
      </c>
      <c r="K10" s="485">
        <v>31128</v>
      </c>
      <c r="L10" s="484">
        <v>4.866913493770951</v>
      </c>
      <c r="M10" s="485">
        <v>104557</v>
      </c>
      <c r="N10" s="484">
        <v>16.34765722719768</v>
      </c>
      <c r="O10" s="485">
        <v>33499</v>
      </c>
      <c r="P10" s="484">
        <v>5.237623205083304</v>
      </c>
      <c r="Q10" s="485">
        <v>75132</v>
      </c>
      <c r="R10" s="484">
        <v>11.74701055686196</v>
      </c>
      <c r="S10" s="485">
        <v>35253</v>
      </c>
      <c r="T10" s="484">
        <v>5.511863961575024</v>
      </c>
      <c r="U10" s="485">
        <v>17246</v>
      </c>
      <c r="V10" s="636">
        <v>2.6964401861209786</v>
      </c>
      <c r="W10" s="640">
        <v>81042</v>
      </c>
      <c r="X10" s="487">
        <v>13.022184086461056</v>
      </c>
      <c r="Y10" s="486">
        <v>127978</v>
      </c>
      <c r="Z10" s="487">
        <v>20.56406647191719</v>
      </c>
      <c r="AA10" s="486">
        <v>413318</v>
      </c>
      <c r="AB10" s="487">
        <v>66.41374944162175</v>
      </c>
    </row>
    <row r="11" spans="1:28" ht="18" customHeight="1">
      <c r="A11" s="350"/>
      <c r="B11" s="3">
        <v>3</v>
      </c>
      <c r="C11" s="350" t="s">
        <v>348</v>
      </c>
      <c r="D11" s="453">
        <v>631303</v>
      </c>
      <c r="E11" s="453">
        <v>68988</v>
      </c>
      <c r="F11" s="484">
        <v>10.927874570531108</v>
      </c>
      <c r="G11" s="485">
        <v>55170</v>
      </c>
      <c r="H11" s="484">
        <v>8.73906824456719</v>
      </c>
      <c r="I11" s="485">
        <v>97743</v>
      </c>
      <c r="J11" s="484">
        <v>15.482739667006177</v>
      </c>
      <c r="K11" s="485">
        <v>31434</v>
      </c>
      <c r="L11" s="484">
        <v>4.97922550661093</v>
      </c>
      <c r="M11" s="485">
        <v>100515</v>
      </c>
      <c r="N11" s="484">
        <v>15.921831513552128</v>
      </c>
      <c r="O11" s="485">
        <v>34063</v>
      </c>
      <c r="P11" s="484">
        <v>5.3956657896445925</v>
      </c>
      <c r="Q11" s="485">
        <v>71354</v>
      </c>
      <c r="R11" s="484">
        <v>11.302654985007198</v>
      </c>
      <c r="S11" s="485">
        <v>31464</v>
      </c>
      <c r="T11" s="484">
        <v>4.9839775828722495</v>
      </c>
      <c r="U11" s="485">
        <v>8654</v>
      </c>
      <c r="V11" s="636">
        <v>1.3708155988487303</v>
      </c>
      <c r="W11" s="640">
        <v>76003</v>
      </c>
      <c r="X11" s="487">
        <v>12.206395577604717</v>
      </c>
      <c r="Y11" s="486">
        <v>153479</v>
      </c>
      <c r="Z11" s="487">
        <v>24.649361036474804</v>
      </c>
      <c r="AA11" s="486">
        <v>393167</v>
      </c>
      <c r="AB11" s="487">
        <v>63.144243385920475</v>
      </c>
    </row>
    <row r="12" spans="1:28" ht="18" customHeight="1">
      <c r="A12" s="350"/>
      <c r="B12" s="3">
        <v>4</v>
      </c>
      <c r="C12" s="350" t="s">
        <v>349</v>
      </c>
      <c r="D12" s="453">
        <v>1059416</v>
      </c>
      <c r="E12" s="453">
        <v>44698</v>
      </c>
      <c r="F12" s="484">
        <v>4.219116947450293</v>
      </c>
      <c r="G12" s="485">
        <v>94638</v>
      </c>
      <c r="H12" s="484">
        <v>8.933034804080739</v>
      </c>
      <c r="I12" s="485">
        <v>139236</v>
      </c>
      <c r="J12" s="484">
        <v>13.142712588822523</v>
      </c>
      <c r="K12" s="485">
        <v>66644</v>
      </c>
      <c r="L12" s="484">
        <v>6.290635595460141</v>
      </c>
      <c r="M12" s="485">
        <v>198200</v>
      </c>
      <c r="N12" s="484">
        <v>18.70842048826901</v>
      </c>
      <c r="O12" s="485">
        <v>62059</v>
      </c>
      <c r="P12" s="484">
        <v>5.857849985274907</v>
      </c>
      <c r="Q12" s="485">
        <v>106604</v>
      </c>
      <c r="R12" s="484">
        <v>10.062525013781178</v>
      </c>
      <c r="S12" s="485">
        <v>67573</v>
      </c>
      <c r="T12" s="484">
        <v>6.378325417022208</v>
      </c>
      <c r="U12" s="485">
        <v>25235</v>
      </c>
      <c r="V12" s="636">
        <v>2.381972709492777</v>
      </c>
      <c r="W12" s="640">
        <v>53219</v>
      </c>
      <c r="X12" s="487">
        <v>5.146004422823471</v>
      </c>
      <c r="Y12" s="486">
        <v>234210</v>
      </c>
      <c r="Z12" s="487">
        <v>22.646906102510105</v>
      </c>
      <c r="AA12" s="486">
        <v>746752</v>
      </c>
      <c r="AB12" s="487">
        <v>72.20708947466643</v>
      </c>
    </row>
    <row r="13" spans="1:28" ht="18" customHeight="1">
      <c r="A13" s="350"/>
      <c r="B13" s="3">
        <v>5</v>
      </c>
      <c r="C13" s="350" t="s">
        <v>274</v>
      </c>
      <c r="D13" s="453">
        <v>503106</v>
      </c>
      <c r="E13" s="453">
        <v>49052</v>
      </c>
      <c r="F13" s="484">
        <v>9.74983403099943</v>
      </c>
      <c r="G13" s="485">
        <v>48756</v>
      </c>
      <c r="H13" s="484">
        <v>9.690999511037436</v>
      </c>
      <c r="I13" s="485">
        <v>75201</v>
      </c>
      <c r="J13" s="484">
        <v>14.947347079939416</v>
      </c>
      <c r="K13" s="485">
        <v>21516</v>
      </c>
      <c r="L13" s="484">
        <v>4.276633552372662</v>
      </c>
      <c r="M13" s="485">
        <v>83343</v>
      </c>
      <c r="N13" s="484">
        <v>16.565693909434593</v>
      </c>
      <c r="O13" s="485">
        <v>26561</v>
      </c>
      <c r="P13" s="484">
        <v>5.279404340238439</v>
      </c>
      <c r="Q13" s="485">
        <v>61909</v>
      </c>
      <c r="R13" s="484">
        <v>12.305359109213565</v>
      </c>
      <c r="S13" s="485">
        <v>26230</v>
      </c>
      <c r="T13" s="484">
        <v>5.213613035821477</v>
      </c>
      <c r="U13" s="485">
        <v>7298</v>
      </c>
      <c r="V13" s="636">
        <v>1.4505889414954305</v>
      </c>
      <c r="W13" s="640">
        <v>49929</v>
      </c>
      <c r="X13" s="487">
        <v>10.070228798244482</v>
      </c>
      <c r="Y13" s="486">
        <v>124501</v>
      </c>
      <c r="Z13" s="487">
        <v>25.110728346456696</v>
      </c>
      <c r="AA13" s="486">
        <v>321378</v>
      </c>
      <c r="AB13" s="487">
        <v>64.81904285529882</v>
      </c>
    </row>
    <row r="14" spans="1:28" ht="18" customHeight="1">
      <c r="A14" s="350"/>
      <c r="B14" s="3">
        <v>6</v>
      </c>
      <c r="C14" s="350" t="s">
        <v>350</v>
      </c>
      <c r="D14" s="453">
        <v>565982</v>
      </c>
      <c r="E14" s="453">
        <v>54953</v>
      </c>
      <c r="F14" s="484">
        <v>9.709319377648052</v>
      </c>
      <c r="G14" s="485">
        <v>48111</v>
      </c>
      <c r="H14" s="484">
        <v>8.500447010682318</v>
      </c>
      <c r="I14" s="485">
        <v>115586</v>
      </c>
      <c r="J14" s="484">
        <v>20.422204239710805</v>
      </c>
      <c r="K14" s="485">
        <v>21335</v>
      </c>
      <c r="L14" s="484">
        <v>3.7695545088006335</v>
      </c>
      <c r="M14" s="485">
        <v>89220</v>
      </c>
      <c r="N14" s="484">
        <v>15.763752204133699</v>
      </c>
      <c r="O14" s="485">
        <v>29688</v>
      </c>
      <c r="P14" s="484">
        <v>5.245396496708376</v>
      </c>
      <c r="Q14" s="485">
        <v>61955</v>
      </c>
      <c r="R14" s="484">
        <v>10.94646119487899</v>
      </c>
      <c r="S14" s="485">
        <v>25660</v>
      </c>
      <c r="T14" s="484">
        <v>4.533713086281896</v>
      </c>
      <c r="U14" s="485">
        <v>9804</v>
      </c>
      <c r="V14" s="636">
        <v>1.7322105650003004</v>
      </c>
      <c r="W14" s="640">
        <v>55606</v>
      </c>
      <c r="X14" s="487">
        <v>9.997878377066336</v>
      </c>
      <c r="Y14" s="486">
        <v>164010</v>
      </c>
      <c r="Z14" s="487">
        <v>29.488760792408186</v>
      </c>
      <c r="AA14" s="486">
        <v>336562</v>
      </c>
      <c r="AB14" s="487">
        <v>60.51336083052548</v>
      </c>
    </row>
    <row r="15" spans="1:28" ht="18" customHeight="1">
      <c r="A15" s="350"/>
      <c r="B15" s="3">
        <v>7</v>
      </c>
      <c r="C15" s="350" t="s">
        <v>351</v>
      </c>
      <c r="D15" s="453">
        <v>934331</v>
      </c>
      <c r="E15" s="453">
        <v>69577</v>
      </c>
      <c r="F15" s="484">
        <v>7.446718561195123</v>
      </c>
      <c r="G15" s="485">
        <v>84008</v>
      </c>
      <c r="H15" s="484">
        <v>8.991246142962183</v>
      </c>
      <c r="I15" s="485">
        <v>187920</v>
      </c>
      <c r="J15" s="484">
        <v>20.112786582057108</v>
      </c>
      <c r="K15" s="485">
        <v>45364</v>
      </c>
      <c r="L15" s="484">
        <v>4.855238668095139</v>
      </c>
      <c r="M15" s="485">
        <v>141808</v>
      </c>
      <c r="N15" s="484">
        <v>15.177490632334795</v>
      </c>
      <c r="O15" s="485">
        <v>51032</v>
      </c>
      <c r="P15" s="484">
        <v>5.461875930478599</v>
      </c>
      <c r="Q15" s="485">
        <v>95567</v>
      </c>
      <c r="R15" s="484">
        <v>10.228388012385333</v>
      </c>
      <c r="S15" s="485">
        <v>49333</v>
      </c>
      <c r="T15" s="484">
        <v>5.280034591595484</v>
      </c>
      <c r="U15" s="485">
        <v>29966</v>
      </c>
      <c r="V15" s="636">
        <v>3.2072145738501665</v>
      </c>
      <c r="W15" s="640">
        <v>71428</v>
      </c>
      <c r="X15" s="487">
        <v>7.898138472851117</v>
      </c>
      <c r="Y15" s="486">
        <v>272417</v>
      </c>
      <c r="Z15" s="487">
        <v>30.122461616714492</v>
      </c>
      <c r="AA15" s="486">
        <v>560520</v>
      </c>
      <c r="AB15" s="487">
        <v>61.979399910434395</v>
      </c>
    </row>
    <row r="16" spans="1:28" ht="18" customHeight="1">
      <c r="A16" s="350"/>
      <c r="B16" s="3">
        <v>8</v>
      </c>
      <c r="C16" s="350" t="s">
        <v>352</v>
      </c>
      <c r="D16" s="453">
        <v>1420181</v>
      </c>
      <c r="E16" s="453">
        <v>81254</v>
      </c>
      <c r="F16" s="484">
        <v>5.721383401129856</v>
      </c>
      <c r="G16" s="485">
        <v>107983</v>
      </c>
      <c r="H16" s="484">
        <v>7.603467445346755</v>
      </c>
      <c r="I16" s="485">
        <v>292486</v>
      </c>
      <c r="J16" s="484">
        <v>20.594980498964567</v>
      </c>
      <c r="K16" s="485">
        <v>79240</v>
      </c>
      <c r="L16" s="484">
        <v>5.579570491366946</v>
      </c>
      <c r="M16" s="485">
        <v>212408</v>
      </c>
      <c r="N16" s="484">
        <v>14.9564034443497</v>
      </c>
      <c r="O16" s="485">
        <v>67870</v>
      </c>
      <c r="P16" s="484">
        <v>4.778968314602153</v>
      </c>
      <c r="Q16" s="485">
        <v>122717</v>
      </c>
      <c r="R16" s="484">
        <v>8.640940837822784</v>
      </c>
      <c r="S16" s="485">
        <v>69640</v>
      </c>
      <c r="T16" s="484">
        <v>4.903600315734403</v>
      </c>
      <c r="U16" s="485">
        <v>73036</v>
      </c>
      <c r="V16" s="636">
        <v>5.142724765364415</v>
      </c>
      <c r="W16" s="640">
        <v>82873</v>
      </c>
      <c r="X16" s="487">
        <v>6.151750553949277</v>
      </c>
      <c r="Y16" s="486">
        <v>401004</v>
      </c>
      <c r="Z16" s="487">
        <v>29.766951590214862</v>
      </c>
      <c r="AA16" s="486">
        <v>863268</v>
      </c>
      <c r="AB16" s="487">
        <v>64.08129785583586</v>
      </c>
    </row>
    <row r="17" spans="1:28" ht="18" customHeight="1">
      <c r="A17" s="350"/>
      <c r="B17" s="3">
        <v>9</v>
      </c>
      <c r="C17" s="350" t="s">
        <v>265</v>
      </c>
      <c r="D17" s="453">
        <v>977126</v>
      </c>
      <c r="E17" s="453">
        <v>54613</v>
      </c>
      <c r="F17" s="484">
        <v>5.589146128544323</v>
      </c>
      <c r="G17" s="485">
        <v>70492</v>
      </c>
      <c r="H17" s="484">
        <v>7.214218023059463</v>
      </c>
      <c r="I17" s="485">
        <v>229258</v>
      </c>
      <c r="J17" s="484">
        <v>23.462480785487237</v>
      </c>
      <c r="K17" s="485">
        <v>49811</v>
      </c>
      <c r="L17" s="484">
        <v>5.097704901926671</v>
      </c>
      <c r="M17" s="485">
        <v>149932</v>
      </c>
      <c r="N17" s="484">
        <v>15.344182838241945</v>
      </c>
      <c r="O17" s="485">
        <v>55871</v>
      </c>
      <c r="P17" s="484">
        <v>5.717891039640742</v>
      </c>
      <c r="Q17" s="485">
        <v>85929</v>
      </c>
      <c r="R17" s="484">
        <v>8.794055219081265</v>
      </c>
      <c r="S17" s="485">
        <v>45663</v>
      </c>
      <c r="T17" s="484">
        <v>4.673194654527666</v>
      </c>
      <c r="U17" s="485">
        <v>39423</v>
      </c>
      <c r="V17" s="636">
        <v>4.034587146386444</v>
      </c>
      <c r="W17" s="640">
        <v>54746</v>
      </c>
      <c r="X17" s="487">
        <v>5.838309144793181</v>
      </c>
      <c r="Y17" s="486">
        <v>300422</v>
      </c>
      <c r="Z17" s="487">
        <v>32.038076021938714</v>
      </c>
      <c r="AA17" s="486">
        <v>582535</v>
      </c>
      <c r="AB17" s="487">
        <v>62.12361483326811</v>
      </c>
    </row>
    <row r="18" spans="1:28" ht="18" customHeight="1">
      <c r="A18" s="350"/>
      <c r="B18" s="3">
        <v>10</v>
      </c>
      <c r="C18" s="350" t="s">
        <v>353</v>
      </c>
      <c r="D18" s="453">
        <v>965403</v>
      </c>
      <c r="E18" s="453">
        <v>51702</v>
      </c>
      <c r="F18" s="484">
        <v>5.355483668478345</v>
      </c>
      <c r="G18" s="485">
        <v>71606</v>
      </c>
      <c r="H18" s="484">
        <v>7.417213329562887</v>
      </c>
      <c r="I18" s="485">
        <v>225747</v>
      </c>
      <c r="J18" s="484">
        <v>23.383706079222875</v>
      </c>
      <c r="K18" s="485">
        <v>48500</v>
      </c>
      <c r="L18" s="484">
        <v>5.0238087099377156</v>
      </c>
      <c r="M18" s="485">
        <v>150996</v>
      </c>
      <c r="N18" s="484">
        <v>15.640722061149592</v>
      </c>
      <c r="O18" s="485">
        <v>54506</v>
      </c>
      <c r="P18" s="484">
        <v>5.645932320492064</v>
      </c>
      <c r="Q18" s="485">
        <v>100614</v>
      </c>
      <c r="R18" s="484">
        <v>10.421968856529345</v>
      </c>
      <c r="S18" s="485">
        <v>44873</v>
      </c>
      <c r="T18" s="484">
        <v>4.648110685382167</v>
      </c>
      <c r="U18" s="485">
        <v>30326</v>
      </c>
      <c r="V18" s="636">
        <v>3.141278823455075</v>
      </c>
      <c r="W18" s="640">
        <v>51801</v>
      </c>
      <c r="X18" s="487">
        <v>5.53975768840427</v>
      </c>
      <c r="Y18" s="486">
        <v>297640</v>
      </c>
      <c r="Z18" s="487">
        <v>31.83053374214102</v>
      </c>
      <c r="AA18" s="486">
        <v>585636</v>
      </c>
      <c r="AB18" s="487">
        <v>62.62970856945471</v>
      </c>
    </row>
    <row r="19" spans="1:28" ht="18" customHeight="1">
      <c r="A19" s="350"/>
      <c r="B19" s="3">
        <v>11</v>
      </c>
      <c r="C19" s="350" t="s">
        <v>263</v>
      </c>
      <c r="D19" s="453">
        <v>3482305</v>
      </c>
      <c r="E19" s="453">
        <v>58189</v>
      </c>
      <c r="F19" s="484">
        <v>1.6709909097566125</v>
      </c>
      <c r="G19" s="485">
        <v>258660</v>
      </c>
      <c r="H19" s="484">
        <v>7.427838744739476</v>
      </c>
      <c r="I19" s="485">
        <v>557568</v>
      </c>
      <c r="J19" s="484">
        <v>16.01146367133264</v>
      </c>
      <c r="K19" s="485">
        <v>232507</v>
      </c>
      <c r="L19" s="484">
        <v>6.676813202749328</v>
      </c>
      <c r="M19" s="485">
        <v>589469</v>
      </c>
      <c r="N19" s="484">
        <v>16.92755229653922</v>
      </c>
      <c r="O19" s="485">
        <v>180387</v>
      </c>
      <c r="P19" s="484">
        <v>5.1801034085182085</v>
      </c>
      <c r="Q19" s="485">
        <v>294564</v>
      </c>
      <c r="R19" s="484">
        <v>8.45887996599953</v>
      </c>
      <c r="S19" s="485">
        <v>213187</v>
      </c>
      <c r="T19" s="484">
        <v>6.1220082675124665</v>
      </c>
      <c r="U19" s="485">
        <v>254783</v>
      </c>
      <c r="V19" s="636">
        <v>7.316504441741892</v>
      </c>
      <c r="W19" s="640">
        <v>58301</v>
      </c>
      <c r="X19" s="487">
        <v>1.8063703361278403</v>
      </c>
      <c r="Y19" s="486">
        <v>816866</v>
      </c>
      <c r="Z19" s="487">
        <v>25.3093859623575</v>
      </c>
      <c r="AA19" s="486">
        <v>2352355</v>
      </c>
      <c r="AB19" s="487">
        <v>72.88424370151466</v>
      </c>
    </row>
    <row r="20" spans="1:28" ht="18" customHeight="1">
      <c r="A20" s="350"/>
      <c r="B20" s="3">
        <v>12</v>
      </c>
      <c r="C20" s="350" t="s">
        <v>354</v>
      </c>
      <c r="D20" s="453">
        <v>2899396</v>
      </c>
      <c r="E20" s="453">
        <v>78072</v>
      </c>
      <c r="F20" s="484">
        <v>2.692698755189012</v>
      </c>
      <c r="G20" s="485">
        <v>214872</v>
      </c>
      <c r="H20" s="484">
        <v>7.410922826685281</v>
      </c>
      <c r="I20" s="485">
        <v>340961</v>
      </c>
      <c r="J20" s="484">
        <v>11.759725128957893</v>
      </c>
      <c r="K20" s="485">
        <v>204086</v>
      </c>
      <c r="L20" s="484">
        <v>7.038914311808391</v>
      </c>
      <c r="M20" s="485">
        <v>495013</v>
      </c>
      <c r="N20" s="484">
        <v>17.07296968058175</v>
      </c>
      <c r="O20" s="485">
        <v>162598</v>
      </c>
      <c r="P20" s="484">
        <v>5.6079955963242</v>
      </c>
      <c r="Q20" s="485">
        <v>248783</v>
      </c>
      <c r="R20" s="484">
        <v>8.580511251308893</v>
      </c>
      <c r="S20" s="485">
        <v>189925</v>
      </c>
      <c r="T20" s="484">
        <v>6.550502242536031</v>
      </c>
      <c r="U20" s="485">
        <v>185099</v>
      </c>
      <c r="V20" s="636">
        <v>6.384053782236024</v>
      </c>
      <c r="W20" s="640">
        <v>82826</v>
      </c>
      <c r="X20" s="487">
        <v>3.051471522828931</v>
      </c>
      <c r="Y20" s="486">
        <v>556856</v>
      </c>
      <c r="Z20" s="487">
        <v>20.515662066457725</v>
      </c>
      <c r="AA20" s="486">
        <v>2074615</v>
      </c>
      <c r="AB20" s="487">
        <v>76.43286641071334</v>
      </c>
    </row>
    <row r="21" spans="1:28" ht="18" customHeight="1">
      <c r="A21" s="350"/>
      <c r="B21" s="3">
        <v>13</v>
      </c>
      <c r="C21" s="350" t="s">
        <v>262</v>
      </c>
      <c r="D21" s="453">
        <v>6012536</v>
      </c>
      <c r="E21" s="453">
        <v>21718</v>
      </c>
      <c r="F21" s="484">
        <v>0.3612119744480532</v>
      </c>
      <c r="G21" s="485">
        <v>322941</v>
      </c>
      <c r="H21" s="484">
        <v>5.371127923392059</v>
      </c>
      <c r="I21" s="485">
        <v>587973</v>
      </c>
      <c r="J21" s="484">
        <v>9.779118162452583</v>
      </c>
      <c r="K21" s="485">
        <v>279021</v>
      </c>
      <c r="L21" s="484">
        <v>4.640654126644731</v>
      </c>
      <c r="M21" s="485">
        <v>912689</v>
      </c>
      <c r="N21" s="484">
        <v>15.179767738604808</v>
      </c>
      <c r="O21" s="485">
        <v>364100</v>
      </c>
      <c r="P21" s="484">
        <v>6.055680997169913</v>
      </c>
      <c r="Q21" s="485">
        <v>480574</v>
      </c>
      <c r="R21" s="484">
        <v>7.992866903416463</v>
      </c>
      <c r="S21" s="485">
        <v>392010</v>
      </c>
      <c r="T21" s="484">
        <v>6.5198778019790655</v>
      </c>
      <c r="U21" s="485">
        <v>821697</v>
      </c>
      <c r="V21" s="636">
        <v>13.666396342574913</v>
      </c>
      <c r="W21" s="640">
        <v>22400</v>
      </c>
      <c r="X21" s="487">
        <v>0.4315294695135025</v>
      </c>
      <c r="Y21" s="486">
        <v>912116</v>
      </c>
      <c r="Z21" s="487">
        <v>17.5716488220883</v>
      </c>
      <c r="AA21" s="486">
        <v>4256323</v>
      </c>
      <c r="AB21" s="487">
        <v>81.9968217083982</v>
      </c>
    </row>
    <row r="22" spans="1:28" ht="18" customHeight="1">
      <c r="A22" s="350"/>
      <c r="B22" s="3">
        <v>14</v>
      </c>
      <c r="C22" s="350" t="s">
        <v>264</v>
      </c>
      <c r="D22" s="453">
        <v>4146942</v>
      </c>
      <c r="E22" s="453">
        <v>33456</v>
      </c>
      <c r="F22" s="484">
        <v>0.8067631522215648</v>
      </c>
      <c r="G22" s="485">
        <v>290482</v>
      </c>
      <c r="H22" s="484">
        <v>7.004727821126989</v>
      </c>
      <c r="I22" s="485">
        <v>601622</v>
      </c>
      <c r="J22" s="484">
        <v>14.507605845463958</v>
      </c>
      <c r="K22" s="485">
        <v>248903</v>
      </c>
      <c r="L22" s="484">
        <v>6.002085392079272</v>
      </c>
      <c r="M22" s="485">
        <v>677175</v>
      </c>
      <c r="N22" s="484">
        <v>16.32950255875293</v>
      </c>
      <c r="O22" s="485">
        <v>244429</v>
      </c>
      <c r="P22" s="484">
        <v>5.894198664943952</v>
      </c>
      <c r="Q22" s="485">
        <v>383167</v>
      </c>
      <c r="R22" s="484">
        <v>9.239748228935925</v>
      </c>
      <c r="S22" s="485">
        <v>277919</v>
      </c>
      <c r="T22" s="484">
        <v>6.701781698417773</v>
      </c>
      <c r="U22" s="485">
        <v>203812</v>
      </c>
      <c r="V22" s="636">
        <v>4.9147540525042315</v>
      </c>
      <c r="W22" s="640">
        <v>35044</v>
      </c>
      <c r="X22" s="487">
        <v>0.888735598369823</v>
      </c>
      <c r="Y22" s="486">
        <v>892678</v>
      </c>
      <c r="Z22" s="487">
        <v>22.63881738618813</v>
      </c>
      <c r="AA22" s="486">
        <v>3015408</v>
      </c>
      <c r="AB22" s="487">
        <v>76.47244701544204</v>
      </c>
    </row>
    <row r="23" spans="1:28" ht="18" customHeight="1">
      <c r="A23" s="350"/>
      <c r="B23" s="3">
        <v>15</v>
      </c>
      <c r="C23" s="350" t="s">
        <v>355</v>
      </c>
      <c r="D23" s="453">
        <v>1155795</v>
      </c>
      <c r="E23" s="453">
        <v>68855</v>
      </c>
      <c r="F23" s="484">
        <v>5.957371333151641</v>
      </c>
      <c r="G23" s="485">
        <v>118493</v>
      </c>
      <c r="H23" s="484">
        <v>10.252077574310322</v>
      </c>
      <c r="I23" s="485">
        <v>211403</v>
      </c>
      <c r="J23" s="484">
        <v>18.2907003404583</v>
      </c>
      <c r="K23" s="485">
        <v>55435</v>
      </c>
      <c r="L23" s="484">
        <v>4.796265773774762</v>
      </c>
      <c r="M23" s="485">
        <v>197181</v>
      </c>
      <c r="N23" s="484">
        <v>17.060205313225964</v>
      </c>
      <c r="O23" s="485">
        <v>63229</v>
      </c>
      <c r="P23" s="484">
        <v>5.470606811761601</v>
      </c>
      <c r="Q23" s="485">
        <v>124581</v>
      </c>
      <c r="R23" s="484">
        <v>10.778814582170714</v>
      </c>
      <c r="S23" s="485">
        <v>60497</v>
      </c>
      <c r="T23" s="484">
        <v>5.2342327142789165</v>
      </c>
      <c r="U23" s="485">
        <v>28758</v>
      </c>
      <c r="V23" s="636">
        <v>2.488157501979157</v>
      </c>
      <c r="W23" s="640">
        <v>70680</v>
      </c>
      <c r="X23" s="487">
        <v>6.271311412136425</v>
      </c>
      <c r="Y23" s="486">
        <v>331725</v>
      </c>
      <c r="Z23" s="487">
        <v>29.433372639939947</v>
      </c>
      <c r="AA23" s="486">
        <v>724632</v>
      </c>
      <c r="AB23" s="487">
        <v>64.29531594792363</v>
      </c>
    </row>
    <row r="24" spans="1:28" ht="18" customHeight="1">
      <c r="A24" s="350"/>
      <c r="B24" s="3">
        <v>16</v>
      </c>
      <c r="C24" s="350" t="s">
        <v>356</v>
      </c>
      <c r="D24" s="453">
        <v>546363</v>
      </c>
      <c r="E24" s="453">
        <v>17832</v>
      </c>
      <c r="F24" s="484">
        <v>3.2637642007236947</v>
      </c>
      <c r="G24" s="485">
        <v>50031</v>
      </c>
      <c r="H24" s="484">
        <v>9.157098851862223</v>
      </c>
      <c r="I24" s="485">
        <v>131878</v>
      </c>
      <c r="J24" s="484">
        <v>24.13743243960517</v>
      </c>
      <c r="K24" s="485">
        <v>25215</v>
      </c>
      <c r="L24" s="484">
        <v>4.615063611554955</v>
      </c>
      <c r="M24" s="485">
        <v>86300</v>
      </c>
      <c r="N24" s="484">
        <v>15.795359495427034</v>
      </c>
      <c r="O24" s="485">
        <v>27375</v>
      </c>
      <c r="P24" s="484">
        <v>5.01040517018905</v>
      </c>
      <c r="Q24" s="485">
        <v>60302</v>
      </c>
      <c r="R24" s="484">
        <v>11.036984568867219</v>
      </c>
      <c r="S24" s="485">
        <v>28342</v>
      </c>
      <c r="T24" s="484">
        <v>5.187393729077554</v>
      </c>
      <c r="U24" s="485">
        <v>10989</v>
      </c>
      <c r="V24" s="636">
        <v>2.011300179550958</v>
      </c>
      <c r="W24" s="640">
        <v>18916</v>
      </c>
      <c r="X24" s="487">
        <v>3.5332309749819752</v>
      </c>
      <c r="Y24" s="486">
        <v>182225</v>
      </c>
      <c r="Z24" s="487">
        <v>34.03695360626403</v>
      </c>
      <c r="AA24" s="486">
        <v>334233</v>
      </c>
      <c r="AB24" s="487">
        <v>62.429815418753996</v>
      </c>
    </row>
    <row r="25" spans="1:28" ht="18" customHeight="1">
      <c r="A25" s="350"/>
      <c r="B25" s="3">
        <v>17</v>
      </c>
      <c r="C25" s="350" t="s">
        <v>271</v>
      </c>
      <c r="D25" s="453">
        <v>582449</v>
      </c>
      <c r="E25" s="453">
        <v>15775</v>
      </c>
      <c r="F25" s="484">
        <v>2.7083916360058993</v>
      </c>
      <c r="G25" s="485">
        <v>48889</v>
      </c>
      <c r="H25" s="484">
        <v>8.393696272119962</v>
      </c>
      <c r="I25" s="485">
        <v>110016</v>
      </c>
      <c r="J25" s="484">
        <v>18.888520711684627</v>
      </c>
      <c r="K25" s="485">
        <v>27202</v>
      </c>
      <c r="L25" s="484">
        <v>4.6702801446993645</v>
      </c>
      <c r="M25" s="485">
        <v>97583</v>
      </c>
      <c r="N25" s="484">
        <v>16.753913218153006</v>
      </c>
      <c r="O25" s="485">
        <v>36492</v>
      </c>
      <c r="P25" s="484">
        <v>6.26526957725054</v>
      </c>
      <c r="Q25" s="485">
        <v>64283</v>
      </c>
      <c r="R25" s="484">
        <v>11.036674455617574</v>
      </c>
      <c r="S25" s="485">
        <v>30585</v>
      </c>
      <c r="T25" s="484">
        <v>5.25110353009448</v>
      </c>
      <c r="U25" s="485">
        <v>27601</v>
      </c>
      <c r="V25" s="636">
        <v>4.738783996538753</v>
      </c>
      <c r="W25" s="640">
        <v>18402</v>
      </c>
      <c r="X25" s="487">
        <v>3.316584001384163</v>
      </c>
      <c r="Y25" s="486">
        <v>159109</v>
      </c>
      <c r="Z25" s="487">
        <v>28.67614193436761</v>
      </c>
      <c r="AA25" s="486">
        <v>377337</v>
      </c>
      <c r="AB25" s="487">
        <v>68.00727406424822</v>
      </c>
    </row>
    <row r="26" spans="1:28" ht="18" customHeight="1">
      <c r="A26" s="350"/>
      <c r="B26" s="3">
        <v>18</v>
      </c>
      <c r="C26" s="350" t="s">
        <v>272</v>
      </c>
      <c r="D26" s="453">
        <v>402251</v>
      </c>
      <c r="E26" s="453">
        <v>14471</v>
      </c>
      <c r="F26" s="484">
        <v>3.597505040385232</v>
      </c>
      <c r="G26" s="485">
        <v>38748</v>
      </c>
      <c r="H26" s="484">
        <v>9.632791466024946</v>
      </c>
      <c r="I26" s="485">
        <v>87108</v>
      </c>
      <c r="J26" s="484">
        <v>21.655135723714793</v>
      </c>
      <c r="K26" s="485">
        <v>17554</v>
      </c>
      <c r="L26" s="484">
        <v>4.363941916862854</v>
      </c>
      <c r="M26" s="485">
        <v>64499</v>
      </c>
      <c r="N26" s="484">
        <v>16.03451576254627</v>
      </c>
      <c r="O26" s="485">
        <v>21813</v>
      </c>
      <c r="P26" s="484">
        <v>5.422733566852537</v>
      </c>
      <c r="Q26" s="485">
        <v>44768</v>
      </c>
      <c r="R26" s="484">
        <v>11.129369473289067</v>
      </c>
      <c r="S26" s="485">
        <v>21672</v>
      </c>
      <c r="T26" s="484">
        <v>5.387680826150836</v>
      </c>
      <c r="U26" s="485">
        <v>7028</v>
      </c>
      <c r="V26" s="636">
        <v>1.7471678131316017</v>
      </c>
      <c r="W26" s="640">
        <v>15641</v>
      </c>
      <c r="X26" s="487">
        <v>3.9575125941557046</v>
      </c>
      <c r="Y26" s="486">
        <v>125977</v>
      </c>
      <c r="Z26" s="487">
        <v>31.874916186557968</v>
      </c>
      <c r="AA26" s="486">
        <v>253605</v>
      </c>
      <c r="AB26" s="487">
        <v>64.16757121928633</v>
      </c>
    </row>
    <row r="27" spans="1:28" ht="18" customHeight="1">
      <c r="A27" s="350"/>
      <c r="B27" s="3">
        <v>19</v>
      </c>
      <c r="C27" s="350" t="s">
        <v>357</v>
      </c>
      <c r="D27" s="453">
        <v>414569</v>
      </c>
      <c r="E27" s="453">
        <v>29812</v>
      </c>
      <c r="F27" s="484">
        <v>7.191082787183799</v>
      </c>
      <c r="G27" s="485">
        <v>33399</v>
      </c>
      <c r="H27" s="484">
        <v>8.056318731019445</v>
      </c>
      <c r="I27" s="485">
        <v>84665</v>
      </c>
      <c r="J27" s="484">
        <v>20.422414604082796</v>
      </c>
      <c r="K27" s="485">
        <v>15993</v>
      </c>
      <c r="L27" s="484">
        <v>3.8577414133714774</v>
      </c>
      <c r="M27" s="485">
        <v>63685</v>
      </c>
      <c r="N27" s="484">
        <v>15.361737129404274</v>
      </c>
      <c r="O27" s="485">
        <v>29131</v>
      </c>
      <c r="P27" s="484">
        <v>7.026815801470926</v>
      </c>
      <c r="Q27" s="485">
        <v>41961</v>
      </c>
      <c r="R27" s="484">
        <v>10.121596163726664</v>
      </c>
      <c r="S27" s="485">
        <v>19786</v>
      </c>
      <c r="T27" s="484">
        <v>4.772667517349344</v>
      </c>
      <c r="U27" s="485">
        <v>8507</v>
      </c>
      <c r="V27" s="636">
        <v>2.052010642377988</v>
      </c>
      <c r="W27" s="640">
        <v>29906</v>
      </c>
      <c r="X27" s="487">
        <v>7.364885165319582</v>
      </c>
      <c r="Y27" s="486">
        <v>118367</v>
      </c>
      <c r="Z27" s="487">
        <v>29.149982022449773</v>
      </c>
      <c r="AA27" s="486">
        <v>257789</v>
      </c>
      <c r="AB27" s="487">
        <v>63.485132812230646</v>
      </c>
    </row>
    <row r="28" spans="1:28" ht="18" customHeight="1">
      <c r="A28" s="350"/>
      <c r="B28" s="3">
        <v>20</v>
      </c>
      <c r="C28" s="350" t="s">
        <v>358</v>
      </c>
      <c r="D28" s="453">
        <v>1091038</v>
      </c>
      <c r="E28" s="453">
        <v>103161</v>
      </c>
      <c r="F28" s="484">
        <v>9.455307697807044</v>
      </c>
      <c r="G28" s="485">
        <v>83923</v>
      </c>
      <c r="H28" s="484">
        <v>7.692032724799685</v>
      </c>
      <c r="I28" s="485">
        <v>226458</v>
      </c>
      <c r="J28" s="484">
        <v>20.75619730935128</v>
      </c>
      <c r="K28" s="485">
        <v>43398</v>
      </c>
      <c r="L28" s="484">
        <v>3.977679970816782</v>
      </c>
      <c r="M28" s="485">
        <v>161727</v>
      </c>
      <c r="N28" s="484">
        <v>14.823223389102855</v>
      </c>
      <c r="O28" s="485">
        <v>69888</v>
      </c>
      <c r="P28" s="484">
        <v>6.405643066510974</v>
      </c>
      <c r="Q28" s="485">
        <v>113872</v>
      </c>
      <c r="R28" s="484">
        <v>10.437033357224955</v>
      </c>
      <c r="S28" s="485">
        <v>49043</v>
      </c>
      <c r="T28" s="484">
        <v>4.49507716504833</v>
      </c>
      <c r="U28" s="485">
        <v>36879</v>
      </c>
      <c r="V28" s="636">
        <v>3.3801755759194454</v>
      </c>
      <c r="W28" s="640">
        <v>103387</v>
      </c>
      <c r="X28" s="487">
        <v>9.80753377811127</v>
      </c>
      <c r="Y28" s="486">
        <v>310884</v>
      </c>
      <c r="Z28" s="487">
        <v>29.491186813374455</v>
      </c>
      <c r="AA28" s="486">
        <v>639888</v>
      </c>
      <c r="AB28" s="487">
        <v>60.701279408514274</v>
      </c>
    </row>
    <row r="29" spans="1:28" ht="18" customHeight="1">
      <c r="A29" s="350"/>
      <c r="B29" s="3">
        <v>21</v>
      </c>
      <c r="C29" s="350" t="s">
        <v>359</v>
      </c>
      <c r="D29" s="453">
        <v>1022616</v>
      </c>
      <c r="E29" s="453">
        <v>31367</v>
      </c>
      <c r="F29" s="484">
        <v>3.067329280981326</v>
      </c>
      <c r="G29" s="485">
        <v>84542</v>
      </c>
      <c r="H29" s="484">
        <v>8.26722836333482</v>
      </c>
      <c r="I29" s="485">
        <v>246810</v>
      </c>
      <c r="J29" s="484">
        <v>24.1351592386585</v>
      </c>
      <c r="K29" s="485">
        <v>47940</v>
      </c>
      <c r="L29" s="484">
        <v>4.687976718533643</v>
      </c>
      <c r="M29" s="485">
        <v>167514</v>
      </c>
      <c r="N29" s="484">
        <v>16.380928911732262</v>
      </c>
      <c r="O29" s="485">
        <v>58724</v>
      </c>
      <c r="P29" s="484">
        <v>5.742527009160819</v>
      </c>
      <c r="Q29" s="485">
        <v>99057</v>
      </c>
      <c r="R29" s="484">
        <v>9.686627238376868</v>
      </c>
      <c r="S29" s="485">
        <v>49678</v>
      </c>
      <c r="T29" s="484">
        <v>4.8579329875534905</v>
      </c>
      <c r="U29" s="485">
        <v>33873</v>
      </c>
      <c r="V29" s="636">
        <v>3.312387054378183</v>
      </c>
      <c r="W29" s="640">
        <v>31614</v>
      </c>
      <c r="X29" s="487">
        <v>3.197393053604425</v>
      </c>
      <c r="Y29" s="486">
        <v>331945</v>
      </c>
      <c r="Z29" s="487">
        <v>33.57242478581391</v>
      </c>
      <c r="AA29" s="486">
        <v>625184</v>
      </c>
      <c r="AB29" s="487">
        <v>63.23018216058167</v>
      </c>
    </row>
    <row r="30" spans="1:28" ht="18" customHeight="1">
      <c r="A30" s="350"/>
      <c r="B30" s="3">
        <v>22</v>
      </c>
      <c r="C30" s="350" t="s">
        <v>360</v>
      </c>
      <c r="D30" s="453">
        <v>1897194</v>
      </c>
      <c r="E30" s="453">
        <v>72779</v>
      </c>
      <c r="F30" s="484">
        <v>3.836139055889909</v>
      </c>
      <c r="G30" s="485">
        <v>146569</v>
      </c>
      <c r="H30" s="484">
        <v>7.725567337868452</v>
      </c>
      <c r="I30" s="485">
        <v>475963</v>
      </c>
      <c r="J30" s="484">
        <v>25.087734833654334</v>
      </c>
      <c r="K30" s="485">
        <v>101228</v>
      </c>
      <c r="L30" s="484">
        <v>5.3356694149359525</v>
      </c>
      <c r="M30" s="485">
        <v>304426</v>
      </c>
      <c r="N30" s="484">
        <v>16.046118636259653</v>
      </c>
      <c r="O30" s="485">
        <v>116301</v>
      </c>
      <c r="P30" s="484">
        <v>6.130158539400821</v>
      </c>
      <c r="Q30" s="485">
        <v>168206</v>
      </c>
      <c r="R30" s="484">
        <v>8.866041111241127</v>
      </c>
      <c r="S30" s="485">
        <v>93982</v>
      </c>
      <c r="T30" s="484">
        <v>4.953736939922854</v>
      </c>
      <c r="U30" s="485">
        <v>49493</v>
      </c>
      <c r="V30" s="636">
        <v>2.6087474449107475</v>
      </c>
      <c r="W30" s="640">
        <v>77478</v>
      </c>
      <c r="X30" s="487">
        <v>4.193210914536497</v>
      </c>
      <c r="Y30" s="486">
        <v>623180</v>
      </c>
      <c r="Z30" s="487">
        <v>33.72731843517972</v>
      </c>
      <c r="AA30" s="486">
        <v>1147043</v>
      </c>
      <c r="AB30" s="487">
        <v>62.07947065028379</v>
      </c>
    </row>
    <row r="31" spans="1:28" ht="18" customHeight="1">
      <c r="A31" s="350"/>
      <c r="B31" s="3">
        <v>23</v>
      </c>
      <c r="C31" s="350" t="s">
        <v>261</v>
      </c>
      <c r="D31" s="453">
        <v>3676174</v>
      </c>
      <c r="E31" s="453">
        <v>76115</v>
      </c>
      <c r="F31" s="484">
        <v>2.0704950309751387</v>
      </c>
      <c r="G31" s="485">
        <v>253651</v>
      </c>
      <c r="H31" s="484">
        <v>6.899863825814556</v>
      </c>
      <c r="I31" s="485">
        <v>900869</v>
      </c>
      <c r="J31" s="484">
        <v>24.505613716869767</v>
      </c>
      <c r="K31" s="485">
        <v>202102</v>
      </c>
      <c r="L31" s="484">
        <v>5.497617903831538</v>
      </c>
      <c r="M31" s="485">
        <v>595270</v>
      </c>
      <c r="N31" s="484">
        <v>16.192650293484476</v>
      </c>
      <c r="O31" s="485">
        <v>205785</v>
      </c>
      <c r="P31" s="484">
        <v>5.597803586010891</v>
      </c>
      <c r="Q31" s="485">
        <v>304000</v>
      </c>
      <c r="R31" s="484">
        <v>8.269467114451057</v>
      </c>
      <c r="S31" s="485">
        <v>191728</v>
      </c>
      <c r="T31" s="484">
        <v>5.215422338550896</v>
      </c>
      <c r="U31" s="485">
        <v>235713</v>
      </c>
      <c r="V31" s="636">
        <v>6.411910861673033</v>
      </c>
      <c r="W31" s="640">
        <v>80540</v>
      </c>
      <c r="X31" s="487">
        <v>2.340965353189587</v>
      </c>
      <c r="Y31" s="486">
        <v>1155162</v>
      </c>
      <c r="Z31" s="487">
        <v>33.575791151243976</v>
      </c>
      <c r="AA31" s="486">
        <v>2204759</v>
      </c>
      <c r="AB31" s="487">
        <v>64.08324349556644</v>
      </c>
    </row>
    <row r="32" spans="1:28" ht="18" customHeight="1">
      <c r="A32" s="350"/>
      <c r="B32" s="3">
        <v>24</v>
      </c>
      <c r="C32" s="350" t="s">
        <v>361</v>
      </c>
      <c r="D32" s="453">
        <v>895097</v>
      </c>
      <c r="E32" s="453">
        <v>26274</v>
      </c>
      <c r="F32" s="484">
        <v>2.9353243279778614</v>
      </c>
      <c r="G32" s="485">
        <v>65030</v>
      </c>
      <c r="H32" s="484">
        <v>7.265134393255702</v>
      </c>
      <c r="I32" s="485">
        <v>212856</v>
      </c>
      <c r="J32" s="484">
        <v>23.780215998936427</v>
      </c>
      <c r="K32" s="485">
        <v>50694</v>
      </c>
      <c r="L32" s="484">
        <v>5.6635202665186</v>
      </c>
      <c r="M32" s="485">
        <v>133343</v>
      </c>
      <c r="N32" s="484">
        <v>14.897044677839386</v>
      </c>
      <c r="O32" s="485">
        <v>47850</v>
      </c>
      <c r="P32" s="484">
        <v>5.345789339032529</v>
      </c>
      <c r="Q32" s="485">
        <v>88904</v>
      </c>
      <c r="R32" s="484">
        <v>9.932331356266417</v>
      </c>
      <c r="S32" s="485">
        <v>45119</v>
      </c>
      <c r="T32" s="484">
        <v>5.040682741646995</v>
      </c>
      <c r="U32" s="485">
        <v>46933</v>
      </c>
      <c r="V32" s="636">
        <v>5.243342341667998</v>
      </c>
      <c r="W32" s="640">
        <v>33016</v>
      </c>
      <c r="X32" s="487">
        <v>3.892643403870006</v>
      </c>
      <c r="Y32" s="486">
        <v>278346</v>
      </c>
      <c r="Z32" s="487">
        <v>32.81747397908895</v>
      </c>
      <c r="AA32" s="486">
        <v>536802</v>
      </c>
      <c r="AB32" s="487">
        <v>63.28988261704105</v>
      </c>
    </row>
    <row r="33" spans="1:28" ht="18" customHeight="1">
      <c r="A33" s="350"/>
      <c r="B33" s="3">
        <v>25</v>
      </c>
      <c r="C33" s="350" t="s">
        <v>362</v>
      </c>
      <c r="D33" s="453">
        <v>673612</v>
      </c>
      <c r="E33" s="453">
        <v>18028</v>
      </c>
      <c r="F33" s="484">
        <v>2.676318117848257</v>
      </c>
      <c r="G33" s="485">
        <v>41751</v>
      </c>
      <c r="H33" s="484">
        <v>6.19807841903054</v>
      </c>
      <c r="I33" s="485">
        <v>178658</v>
      </c>
      <c r="J33" s="484">
        <v>26.52238974365065</v>
      </c>
      <c r="K33" s="485">
        <v>32427</v>
      </c>
      <c r="L33" s="484">
        <v>4.813898802277869</v>
      </c>
      <c r="M33" s="485">
        <v>99093</v>
      </c>
      <c r="N33" s="484">
        <v>14.710693990012055</v>
      </c>
      <c r="O33" s="485">
        <v>34766</v>
      </c>
      <c r="P33" s="484">
        <v>5.161131333764838</v>
      </c>
      <c r="Q33" s="485">
        <v>66323</v>
      </c>
      <c r="R33" s="484">
        <v>9.845875667298088</v>
      </c>
      <c r="S33" s="485">
        <v>34190</v>
      </c>
      <c r="T33" s="484">
        <v>5.07562216825116</v>
      </c>
      <c r="U33" s="485">
        <v>34248</v>
      </c>
      <c r="V33" s="636">
        <v>5.084232466167467</v>
      </c>
      <c r="W33" s="640">
        <v>18548</v>
      </c>
      <c r="X33" s="487">
        <v>2.901007876577349</v>
      </c>
      <c r="Y33" s="486">
        <v>220587</v>
      </c>
      <c r="Z33" s="487">
        <v>34.50100412284708</v>
      </c>
      <c r="AA33" s="486">
        <v>400229</v>
      </c>
      <c r="AB33" s="487">
        <v>62.597988000575576</v>
      </c>
    </row>
    <row r="34" spans="1:28" ht="18" customHeight="1">
      <c r="A34" s="350"/>
      <c r="B34" s="3">
        <v>26</v>
      </c>
      <c r="C34" s="350" t="s">
        <v>363</v>
      </c>
      <c r="D34" s="453">
        <v>1219370</v>
      </c>
      <c r="E34" s="453">
        <v>25310</v>
      </c>
      <c r="F34" s="484">
        <v>2.0756620221917874</v>
      </c>
      <c r="G34" s="485">
        <v>72202</v>
      </c>
      <c r="H34" s="484">
        <v>5.921254418265169</v>
      </c>
      <c r="I34" s="485">
        <v>194038</v>
      </c>
      <c r="J34" s="484">
        <v>15.912971452471359</v>
      </c>
      <c r="K34" s="485">
        <v>57862</v>
      </c>
      <c r="L34" s="484">
        <v>4.745237294668558</v>
      </c>
      <c r="M34" s="485">
        <v>208532</v>
      </c>
      <c r="N34" s="484">
        <v>17.101618048664474</v>
      </c>
      <c r="O34" s="485">
        <v>83119</v>
      </c>
      <c r="P34" s="484">
        <v>6.816552810057653</v>
      </c>
      <c r="Q34" s="485">
        <v>131035</v>
      </c>
      <c r="R34" s="484">
        <v>10.74612299794156</v>
      </c>
      <c r="S34" s="485">
        <v>65940</v>
      </c>
      <c r="T34" s="484">
        <v>5.407710539048853</v>
      </c>
      <c r="U34" s="485">
        <v>107045</v>
      </c>
      <c r="V34" s="636">
        <v>8.778713598005528</v>
      </c>
      <c r="W34" s="640">
        <v>26054</v>
      </c>
      <c r="X34" s="487">
        <v>2.342301036118041</v>
      </c>
      <c r="Y34" s="486">
        <v>266440</v>
      </c>
      <c r="Z34" s="487">
        <v>23.953430876767133</v>
      </c>
      <c r="AA34" s="486">
        <v>819831</v>
      </c>
      <c r="AB34" s="487">
        <v>73.70426808711483</v>
      </c>
    </row>
    <row r="35" spans="1:28" ht="18" customHeight="1">
      <c r="A35" s="350"/>
      <c r="B35" s="3">
        <v>27</v>
      </c>
      <c r="C35" s="350" t="s">
        <v>364</v>
      </c>
      <c r="D35" s="453">
        <v>3815052</v>
      </c>
      <c r="E35" s="453">
        <v>18325</v>
      </c>
      <c r="F35" s="484">
        <v>0.48033421300679513</v>
      </c>
      <c r="G35" s="485">
        <v>260112</v>
      </c>
      <c r="H35" s="484">
        <v>6.8180459925579004</v>
      </c>
      <c r="I35" s="485">
        <v>606922</v>
      </c>
      <c r="J35" s="484">
        <v>15.908616710860034</v>
      </c>
      <c r="K35" s="485">
        <v>234502</v>
      </c>
      <c r="L35" s="484">
        <v>6.146757632661363</v>
      </c>
      <c r="M35" s="485">
        <v>683497</v>
      </c>
      <c r="N35" s="484">
        <v>17.91579774010944</v>
      </c>
      <c r="O35" s="485">
        <v>226900</v>
      </c>
      <c r="P35" s="484">
        <v>5.947494293655761</v>
      </c>
      <c r="Q35" s="485">
        <v>403399</v>
      </c>
      <c r="R35" s="484">
        <v>10.573879464814635</v>
      </c>
      <c r="S35" s="485">
        <v>232674</v>
      </c>
      <c r="T35" s="484">
        <v>6.098842165191982</v>
      </c>
      <c r="U35" s="485">
        <v>306921</v>
      </c>
      <c r="V35" s="636">
        <v>8.045001745716704</v>
      </c>
      <c r="W35" s="640">
        <v>19228</v>
      </c>
      <c r="X35" s="487">
        <v>0.5480981183427871</v>
      </c>
      <c r="Y35" s="486">
        <v>867157</v>
      </c>
      <c r="Z35" s="487">
        <v>24.718489702921584</v>
      </c>
      <c r="AA35" s="486">
        <v>2621746</v>
      </c>
      <c r="AB35" s="487">
        <v>74.73341217873562</v>
      </c>
    </row>
    <row r="36" spans="1:28" ht="18" customHeight="1" thickBot="1">
      <c r="A36" s="350"/>
      <c r="B36" s="3">
        <v>28</v>
      </c>
      <c r="C36" s="350" t="s">
        <v>275</v>
      </c>
      <c r="D36" s="453">
        <v>2489617</v>
      </c>
      <c r="E36" s="453">
        <v>43970</v>
      </c>
      <c r="F36" s="484">
        <v>1.7661351123486064</v>
      </c>
      <c r="G36" s="485">
        <v>164479</v>
      </c>
      <c r="H36" s="484">
        <v>6.606598524994005</v>
      </c>
      <c r="I36" s="485">
        <v>451031</v>
      </c>
      <c r="J36" s="484">
        <v>18.11648137042766</v>
      </c>
      <c r="K36" s="485">
        <v>140771</v>
      </c>
      <c r="L36" s="484">
        <v>5.654323536511841</v>
      </c>
      <c r="M36" s="485">
        <v>427787</v>
      </c>
      <c r="N36" s="484">
        <v>17.1828437868154</v>
      </c>
      <c r="O36" s="485">
        <v>140588</v>
      </c>
      <c r="P36" s="484">
        <v>5.646973008298064</v>
      </c>
      <c r="Q36" s="485">
        <v>267938</v>
      </c>
      <c r="R36" s="484">
        <v>10.76221764231205</v>
      </c>
      <c r="S36" s="485">
        <v>139966</v>
      </c>
      <c r="T36" s="484">
        <v>5.621989245735389</v>
      </c>
      <c r="U36" s="485">
        <v>144573</v>
      </c>
      <c r="V36" s="636">
        <v>5.807037789346714</v>
      </c>
      <c r="W36" s="640">
        <v>49014</v>
      </c>
      <c r="X36" s="487">
        <v>2.0901100363148837</v>
      </c>
      <c r="Y36" s="486">
        <v>615889</v>
      </c>
      <c r="Z36" s="487">
        <v>26.263430451624785</v>
      </c>
      <c r="AA36" s="486">
        <v>1680141</v>
      </c>
      <c r="AB36" s="487">
        <v>71.64645951206032</v>
      </c>
    </row>
    <row r="37" spans="1:28" ht="18" customHeight="1" thickBot="1">
      <c r="A37" s="293"/>
      <c r="B37" s="488">
        <v>29</v>
      </c>
      <c r="C37" s="489" t="s">
        <v>277</v>
      </c>
      <c r="D37" s="457">
        <v>596525</v>
      </c>
      <c r="E37" s="457">
        <v>15545</v>
      </c>
      <c r="F37" s="490">
        <v>2.605925988013914</v>
      </c>
      <c r="G37" s="491">
        <v>37281</v>
      </c>
      <c r="H37" s="490">
        <v>6.2496961569087635</v>
      </c>
      <c r="I37" s="491">
        <v>100191</v>
      </c>
      <c r="J37" s="490">
        <v>16.79577553329701</v>
      </c>
      <c r="K37" s="491">
        <v>26339</v>
      </c>
      <c r="L37" s="490">
        <v>4.415405892460501</v>
      </c>
      <c r="M37" s="491">
        <v>106666</v>
      </c>
      <c r="N37" s="490">
        <v>17.881228783370354</v>
      </c>
      <c r="O37" s="491">
        <v>30582</v>
      </c>
      <c r="P37" s="490">
        <v>5.126692091697749</v>
      </c>
      <c r="Q37" s="491">
        <v>68699</v>
      </c>
      <c r="R37" s="490">
        <v>11.516533255102468</v>
      </c>
      <c r="S37" s="491">
        <v>36445</v>
      </c>
      <c r="T37" s="490">
        <v>6.109551150412808</v>
      </c>
      <c r="U37" s="491">
        <v>24825</v>
      </c>
      <c r="V37" s="637">
        <v>4.1616026151460535</v>
      </c>
      <c r="W37" s="641">
        <v>15655</v>
      </c>
      <c r="X37" s="490">
        <v>2.7383242959594196</v>
      </c>
      <c r="Y37" s="491">
        <v>137503</v>
      </c>
      <c r="Z37" s="490">
        <v>24.05160048976736</v>
      </c>
      <c r="AA37" s="491">
        <v>418542</v>
      </c>
      <c r="AB37" s="551">
        <v>73.21007521427322</v>
      </c>
    </row>
    <row r="38" spans="1:28" ht="18" customHeight="1">
      <c r="A38" s="350"/>
      <c r="B38" s="3">
        <v>30</v>
      </c>
      <c r="C38" s="350" t="s">
        <v>276</v>
      </c>
      <c r="D38" s="453">
        <v>450969</v>
      </c>
      <c r="E38" s="453">
        <v>39347</v>
      </c>
      <c r="F38" s="484">
        <v>8.724989966050883</v>
      </c>
      <c r="G38" s="485">
        <v>34416</v>
      </c>
      <c r="H38" s="484">
        <v>7.63156669305429</v>
      </c>
      <c r="I38" s="485">
        <v>63357</v>
      </c>
      <c r="J38" s="484">
        <v>14.049080978958642</v>
      </c>
      <c r="K38" s="485">
        <v>22017</v>
      </c>
      <c r="L38" s="484">
        <v>4.882153762231994</v>
      </c>
      <c r="M38" s="485">
        <v>73799</v>
      </c>
      <c r="N38" s="484">
        <v>16.364539469453554</v>
      </c>
      <c r="O38" s="485">
        <v>25571</v>
      </c>
      <c r="P38" s="484">
        <v>5.67023453940293</v>
      </c>
      <c r="Q38" s="485">
        <v>57867</v>
      </c>
      <c r="R38" s="484">
        <v>12.831702400830212</v>
      </c>
      <c r="S38" s="485">
        <v>23616</v>
      </c>
      <c r="T38" s="484">
        <v>5.236723588539345</v>
      </c>
      <c r="U38" s="485">
        <v>13680</v>
      </c>
      <c r="V38" s="636">
        <v>3.033467932385596</v>
      </c>
      <c r="W38" s="640">
        <v>41923</v>
      </c>
      <c r="X38" s="487">
        <v>9.587023684565585</v>
      </c>
      <c r="Y38" s="486">
        <v>97816</v>
      </c>
      <c r="Z38" s="487">
        <v>22.368730976539542</v>
      </c>
      <c r="AA38" s="486">
        <v>297550</v>
      </c>
      <c r="AB38" s="487">
        <v>68.04424533889487</v>
      </c>
    </row>
    <row r="39" spans="1:28" ht="18" customHeight="1">
      <c r="A39" s="350"/>
      <c r="B39" s="3">
        <v>31</v>
      </c>
      <c r="C39" s="350" t="s">
        <v>273</v>
      </c>
      <c r="D39" s="453">
        <v>287332</v>
      </c>
      <c r="E39" s="453">
        <v>25601</v>
      </c>
      <c r="F39" s="484">
        <v>8.909902134116631</v>
      </c>
      <c r="G39" s="485">
        <v>22208</v>
      </c>
      <c r="H39" s="484">
        <v>7.729038185792045</v>
      </c>
      <c r="I39" s="485">
        <v>40509</v>
      </c>
      <c r="J39" s="484">
        <v>14.098325282251889</v>
      </c>
      <c r="K39" s="485">
        <v>11638</v>
      </c>
      <c r="L39" s="484">
        <v>4.050366823047902</v>
      </c>
      <c r="M39" s="485">
        <v>43839</v>
      </c>
      <c r="N39" s="484">
        <v>15.25726337477204</v>
      </c>
      <c r="O39" s="485">
        <v>15734</v>
      </c>
      <c r="P39" s="484">
        <v>5.47589547979341</v>
      </c>
      <c r="Q39" s="485">
        <v>36249</v>
      </c>
      <c r="R39" s="484">
        <v>12.61571979452341</v>
      </c>
      <c r="S39" s="485">
        <v>14644</v>
      </c>
      <c r="T39" s="484">
        <v>5.0965433714309585</v>
      </c>
      <c r="U39" s="485">
        <v>15614</v>
      </c>
      <c r="V39" s="636">
        <v>5.434131944927819</v>
      </c>
      <c r="W39" s="640">
        <v>26791</v>
      </c>
      <c r="X39" s="487">
        <v>9.859854702301652</v>
      </c>
      <c r="Y39" s="486">
        <v>62777</v>
      </c>
      <c r="Z39" s="487">
        <v>23.103732546242796</v>
      </c>
      <c r="AA39" s="486">
        <v>182150</v>
      </c>
      <c r="AB39" s="487">
        <v>67.03641275145556</v>
      </c>
    </row>
    <row r="40" spans="1:28" ht="18" customHeight="1">
      <c r="A40" s="350"/>
      <c r="B40" s="3">
        <v>32</v>
      </c>
      <c r="C40" s="350" t="s">
        <v>365</v>
      </c>
      <c r="D40" s="453">
        <v>347889</v>
      </c>
      <c r="E40" s="453">
        <v>25567</v>
      </c>
      <c r="F40" s="484">
        <v>7.349183216485717</v>
      </c>
      <c r="G40" s="485">
        <v>33711</v>
      </c>
      <c r="H40" s="484">
        <v>9.69015979234756</v>
      </c>
      <c r="I40" s="485">
        <v>47228</v>
      </c>
      <c r="J40" s="484">
        <v>13.575594514342217</v>
      </c>
      <c r="K40" s="485">
        <v>14042</v>
      </c>
      <c r="L40" s="484">
        <v>4.036344926111489</v>
      </c>
      <c r="M40" s="485">
        <v>54807</v>
      </c>
      <c r="N40" s="484">
        <v>15.754162965773567</v>
      </c>
      <c r="O40" s="485">
        <v>19026</v>
      </c>
      <c r="P40" s="484">
        <v>5.468985797193932</v>
      </c>
      <c r="Q40" s="485">
        <v>47424</v>
      </c>
      <c r="R40" s="484">
        <v>13.631934323879168</v>
      </c>
      <c r="S40" s="485">
        <v>18577</v>
      </c>
      <c r="T40" s="484">
        <v>5.339921641673062</v>
      </c>
      <c r="U40" s="485">
        <v>9968</v>
      </c>
      <c r="V40" s="636">
        <v>2.865281742164886</v>
      </c>
      <c r="W40" s="640">
        <v>28816</v>
      </c>
      <c r="X40" s="487">
        <v>8.527436886136108</v>
      </c>
      <c r="Y40" s="486">
        <v>81235</v>
      </c>
      <c r="Z40" s="487">
        <v>24.039642401626416</v>
      </c>
      <c r="AA40" s="486">
        <v>227870</v>
      </c>
      <c r="AB40" s="487">
        <v>67.43292071223748</v>
      </c>
    </row>
    <row r="41" spans="1:28" ht="18" customHeight="1">
      <c r="A41" s="350"/>
      <c r="B41" s="3">
        <v>33</v>
      </c>
      <c r="C41" s="350" t="s">
        <v>366</v>
      </c>
      <c r="D41" s="453">
        <v>900116</v>
      </c>
      <c r="E41" s="453">
        <v>41777</v>
      </c>
      <c r="F41" s="484">
        <v>4.64129067809038</v>
      </c>
      <c r="G41" s="485">
        <v>71215</v>
      </c>
      <c r="H41" s="484">
        <v>7.911758040074835</v>
      </c>
      <c r="I41" s="485">
        <v>168541</v>
      </c>
      <c r="J41" s="484">
        <v>18.724364415253145</v>
      </c>
      <c r="K41" s="485">
        <v>50723</v>
      </c>
      <c r="L41" s="484">
        <v>5.635162579045367</v>
      </c>
      <c r="M41" s="485">
        <v>146939</v>
      </c>
      <c r="N41" s="484">
        <v>16.32445151513805</v>
      </c>
      <c r="O41" s="485">
        <v>44478</v>
      </c>
      <c r="P41" s="484">
        <v>4.941363113198744</v>
      </c>
      <c r="Q41" s="485">
        <v>108626</v>
      </c>
      <c r="R41" s="484">
        <v>12.068000124428407</v>
      </c>
      <c r="S41" s="485">
        <v>44425</v>
      </c>
      <c r="T41" s="484">
        <v>4.935474983224385</v>
      </c>
      <c r="U41" s="485">
        <v>44521</v>
      </c>
      <c r="V41" s="636">
        <v>4.946140275253412</v>
      </c>
      <c r="W41" s="640">
        <v>43096</v>
      </c>
      <c r="X41" s="487">
        <v>5.036962581595264</v>
      </c>
      <c r="Y41" s="486">
        <v>240159</v>
      </c>
      <c r="Z41" s="487">
        <v>28.069238366283113</v>
      </c>
      <c r="AA41" s="486">
        <v>572340</v>
      </c>
      <c r="AB41" s="487">
        <v>66.89379905212162</v>
      </c>
    </row>
    <row r="42" spans="1:28" ht="18" customHeight="1">
      <c r="A42" s="350"/>
      <c r="B42" s="3">
        <v>34</v>
      </c>
      <c r="C42" s="350" t="s">
        <v>367</v>
      </c>
      <c r="D42" s="453">
        <v>1343318</v>
      </c>
      <c r="E42" s="453">
        <v>40630</v>
      </c>
      <c r="F42" s="484">
        <v>3.02460028079725</v>
      </c>
      <c r="G42" s="485">
        <v>103488</v>
      </c>
      <c r="H42" s="484">
        <v>7.703909275391233</v>
      </c>
      <c r="I42" s="485">
        <v>236340</v>
      </c>
      <c r="J42" s="484">
        <v>17.593749209048042</v>
      </c>
      <c r="K42" s="485">
        <v>75043</v>
      </c>
      <c r="L42" s="484">
        <v>5.586391308684913</v>
      </c>
      <c r="M42" s="485">
        <v>232860</v>
      </c>
      <c r="N42" s="484">
        <v>17.334689180075006</v>
      </c>
      <c r="O42" s="485">
        <v>70705</v>
      </c>
      <c r="P42" s="484">
        <v>5.263459582913353</v>
      </c>
      <c r="Q42" s="485">
        <v>153846</v>
      </c>
      <c r="R42" s="484">
        <v>11.452686556720003</v>
      </c>
      <c r="S42" s="485">
        <v>72731</v>
      </c>
      <c r="T42" s="484">
        <v>5.414280162999379</v>
      </c>
      <c r="U42" s="485">
        <v>64587</v>
      </c>
      <c r="V42" s="636">
        <v>4.808020141172827</v>
      </c>
      <c r="W42" s="640">
        <v>43953</v>
      </c>
      <c r="X42" s="487">
        <v>3.4372358220767305</v>
      </c>
      <c r="Y42" s="486">
        <v>340016</v>
      </c>
      <c r="Z42" s="487">
        <v>26.590111602831247</v>
      </c>
      <c r="AA42" s="486">
        <v>894762</v>
      </c>
      <c r="AB42" s="487">
        <v>69.97265257509201</v>
      </c>
    </row>
    <row r="43" spans="1:28" ht="18" customHeight="1">
      <c r="A43" s="350"/>
      <c r="B43" s="3">
        <v>35</v>
      </c>
      <c r="C43" s="350" t="s">
        <v>266</v>
      </c>
      <c r="D43" s="453">
        <v>665489</v>
      </c>
      <c r="E43" s="453">
        <v>31036</v>
      </c>
      <c r="F43" s="484">
        <v>4.663638317087134</v>
      </c>
      <c r="G43" s="485">
        <v>60763</v>
      </c>
      <c r="H43" s="484">
        <v>9.13057916810045</v>
      </c>
      <c r="I43" s="485">
        <v>113231</v>
      </c>
      <c r="J43" s="484">
        <v>17.014706478995144</v>
      </c>
      <c r="K43" s="485">
        <v>37743</v>
      </c>
      <c r="L43" s="484">
        <v>5.67146864936911</v>
      </c>
      <c r="M43" s="485">
        <v>108992</v>
      </c>
      <c r="N43" s="484">
        <v>16.377731262274807</v>
      </c>
      <c r="O43" s="485">
        <v>36147</v>
      </c>
      <c r="P43" s="484">
        <v>5.431645000894079</v>
      </c>
      <c r="Q43" s="485">
        <v>85099</v>
      </c>
      <c r="R43" s="484">
        <v>12.787439011012955</v>
      </c>
      <c r="S43" s="485">
        <v>36539</v>
      </c>
      <c r="T43" s="484">
        <v>5.4905490549054905</v>
      </c>
      <c r="U43" s="485">
        <v>14007</v>
      </c>
      <c r="V43" s="636">
        <v>2.1047680728006024</v>
      </c>
      <c r="W43" s="640">
        <v>35975</v>
      </c>
      <c r="X43" s="487">
        <v>5.522025167234091</v>
      </c>
      <c r="Y43" s="486">
        <v>174457</v>
      </c>
      <c r="Z43" s="487">
        <v>26.778483519114882</v>
      </c>
      <c r="AA43" s="486">
        <v>441050</v>
      </c>
      <c r="AB43" s="487">
        <v>67.69949131365102</v>
      </c>
    </row>
    <row r="44" spans="1:28" ht="18" customHeight="1">
      <c r="A44" s="350"/>
      <c r="B44" s="3">
        <v>36</v>
      </c>
      <c r="C44" s="350" t="s">
        <v>269</v>
      </c>
      <c r="D44" s="453">
        <v>347093</v>
      </c>
      <c r="E44" s="453">
        <v>26713</v>
      </c>
      <c r="F44" s="484">
        <v>7.696208220851472</v>
      </c>
      <c r="G44" s="485">
        <v>28094</v>
      </c>
      <c r="H44" s="484">
        <v>8.094084294411008</v>
      </c>
      <c r="I44" s="485">
        <v>52888</v>
      </c>
      <c r="J44" s="484">
        <v>15.237414756275697</v>
      </c>
      <c r="K44" s="485">
        <v>14262</v>
      </c>
      <c r="L44" s="484">
        <v>4.108985199932007</v>
      </c>
      <c r="M44" s="485">
        <v>53619</v>
      </c>
      <c r="N44" s="484">
        <v>15.448021135545806</v>
      </c>
      <c r="O44" s="485">
        <v>17334</v>
      </c>
      <c r="P44" s="484">
        <v>4.994050585866036</v>
      </c>
      <c r="Q44" s="485">
        <v>47886</v>
      </c>
      <c r="R44" s="484">
        <v>13.79630243191306</v>
      </c>
      <c r="S44" s="485">
        <v>16420</v>
      </c>
      <c r="T44" s="484">
        <v>4.730720584972904</v>
      </c>
      <c r="U44" s="485">
        <v>13194</v>
      </c>
      <c r="V44" s="636">
        <v>3.8012866868533792</v>
      </c>
      <c r="W44" s="640">
        <v>29377</v>
      </c>
      <c r="X44" s="487">
        <v>8.798169506347728</v>
      </c>
      <c r="Y44" s="486">
        <v>81147</v>
      </c>
      <c r="Z44" s="487">
        <v>24.302858049889338</v>
      </c>
      <c r="AA44" s="486">
        <v>223375</v>
      </c>
      <c r="AB44" s="487">
        <v>66.89897244376294</v>
      </c>
    </row>
    <row r="45" spans="1:28" ht="18" customHeight="1">
      <c r="A45" s="350"/>
      <c r="B45" s="3">
        <v>37</v>
      </c>
      <c r="C45" s="350" t="s">
        <v>368</v>
      </c>
      <c r="D45" s="453">
        <v>462418</v>
      </c>
      <c r="E45" s="453">
        <v>24072</v>
      </c>
      <c r="F45" s="484">
        <v>5.205679709699882</v>
      </c>
      <c r="G45" s="485">
        <v>37074</v>
      </c>
      <c r="H45" s="484">
        <v>8.01742146715742</v>
      </c>
      <c r="I45" s="485">
        <v>77700</v>
      </c>
      <c r="J45" s="484">
        <v>16.802979122785015</v>
      </c>
      <c r="K45" s="485">
        <v>24365</v>
      </c>
      <c r="L45" s="484">
        <v>5.2690422950663685</v>
      </c>
      <c r="M45" s="485">
        <v>83887</v>
      </c>
      <c r="N45" s="484">
        <v>18.140946070438435</v>
      </c>
      <c r="O45" s="485">
        <v>24789</v>
      </c>
      <c r="P45" s="484">
        <v>5.360734227473844</v>
      </c>
      <c r="Q45" s="485">
        <v>54985</v>
      </c>
      <c r="R45" s="484">
        <v>11.890756847700565</v>
      </c>
      <c r="S45" s="485">
        <v>23140</v>
      </c>
      <c r="T45" s="484">
        <v>5.0041304620494875</v>
      </c>
      <c r="U45" s="485">
        <v>11145</v>
      </c>
      <c r="V45" s="636">
        <v>2.4101570440597038</v>
      </c>
      <c r="W45" s="640">
        <v>26464</v>
      </c>
      <c r="X45" s="487">
        <v>5.8642994373693975</v>
      </c>
      <c r="Y45" s="486">
        <v>115035</v>
      </c>
      <c r="Z45" s="487">
        <v>25.491221500067585</v>
      </c>
      <c r="AA45" s="486">
        <v>309774</v>
      </c>
      <c r="AB45" s="487">
        <v>68.64447906256301</v>
      </c>
    </row>
    <row r="46" spans="1:28" ht="18" customHeight="1">
      <c r="A46" s="350"/>
      <c r="B46" s="3">
        <v>38</v>
      </c>
      <c r="C46" s="350" t="s">
        <v>267</v>
      </c>
      <c r="D46" s="453">
        <v>651605</v>
      </c>
      <c r="E46" s="453">
        <v>45451</v>
      </c>
      <c r="F46" s="484">
        <v>6.975238066006247</v>
      </c>
      <c r="G46" s="485">
        <v>55503</v>
      </c>
      <c r="H46" s="484">
        <v>8.517890439760285</v>
      </c>
      <c r="I46" s="485">
        <v>99099</v>
      </c>
      <c r="J46" s="484">
        <v>15.208446835122505</v>
      </c>
      <c r="K46" s="485">
        <v>33280</v>
      </c>
      <c r="L46" s="484">
        <v>5.107388678724074</v>
      </c>
      <c r="M46" s="485">
        <v>108388</v>
      </c>
      <c r="N46" s="484">
        <v>16.634003729253152</v>
      </c>
      <c r="O46" s="485">
        <v>35818</v>
      </c>
      <c r="P46" s="484">
        <v>5.496888452359943</v>
      </c>
      <c r="Q46" s="485">
        <v>84642</v>
      </c>
      <c r="R46" s="484">
        <v>12.989771410593843</v>
      </c>
      <c r="S46" s="485">
        <v>31559</v>
      </c>
      <c r="T46" s="484">
        <v>4.843271613937892</v>
      </c>
      <c r="U46" s="485">
        <v>18996</v>
      </c>
      <c r="V46" s="636">
        <v>2.915263081161133</v>
      </c>
      <c r="W46" s="640">
        <v>52430</v>
      </c>
      <c r="X46" s="487">
        <v>8.287899792762985</v>
      </c>
      <c r="Y46" s="486">
        <v>154858</v>
      </c>
      <c r="Z46" s="487">
        <v>24.479259700699803</v>
      </c>
      <c r="AA46" s="486">
        <v>425321</v>
      </c>
      <c r="AB46" s="487">
        <v>67.23284050653722</v>
      </c>
    </row>
    <row r="47" spans="1:28" ht="18" customHeight="1">
      <c r="A47" s="350"/>
      <c r="B47" s="3">
        <v>39</v>
      </c>
      <c r="C47" s="350" t="s">
        <v>270</v>
      </c>
      <c r="D47" s="453">
        <v>335775</v>
      </c>
      <c r="E47" s="453">
        <v>36559</v>
      </c>
      <c r="F47" s="484">
        <v>10.887945797036707</v>
      </c>
      <c r="G47" s="485">
        <v>27855</v>
      </c>
      <c r="H47" s="484">
        <v>8.295733750279204</v>
      </c>
      <c r="I47" s="485">
        <v>28989</v>
      </c>
      <c r="J47" s="484">
        <v>8.633459906187179</v>
      </c>
      <c r="K47" s="485">
        <v>13468</v>
      </c>
      <c r="L47" s="484">
        <v>4.011019283746556</v>
      </c>
      <c r="M47" s="485">
        <v>56793</v>
      </c>
      <c r="N47" s="484">
        <v>16.914004914004916</v>
      </c>
      <c r="O47" s="485">
        <v>20293</v>
      </c>
      <c r="P47" s="484">
        <v>6.043630407266771</v>
      </c>
      <c r="Q47" s="485">
        <v>50132</v>
      </c>
      <c r="R47" s="484">
        <v>14.930236021145113</v>
      </c>
      <c r="S47" s="485">
        <v>15494</v>
      </c>
      <c r="T47" s="484">
        <v>4.614399523490433</v>
      </c>
      <c r="U47" s="485">
        <v>9076</v>
      </c>
      <c r="V47" s="636">
        <v>2.7030005211823394</v>
      </c>
      <c r="W47" s="640">
        <v>40623</v>
      </c>
      <c r="X47" s="487">
        <v>12.434381494892852</v>
      </c>
      <c r="Y47" s="486">
        <v>57251</v>
      </c>
      <c r="Z47" s="487">
        <v>17.524081800066728</v>
      </c>
      <c r="AA47" s="486">
        <v>228825</v>
      </c>
      <c r="AB47" s="487">
        <v>70.04153670504041</v>
      </c>
    </row>
    <row r="48" spans="1:28" ht="18" customHeight="1">
      <c r="A48" s="350"/>
      <c r="B48" s="3">
        <v>40</v>
      </c>
      <c r="C48" s="350" t="s">
        <v>369</v>
      </c>
      <c r="D48" s="453">
        <v>2262722</v>
      </c>
      <c r="E48" s="453">
        <v>61199</v>
      </c>
      <c r="F48" s="484">
        <v>2.704662791098509</v>
      </c>
      <c r="G48" s="485">
        <v>183705</v>
      </c>
      <c r="H48" s="484">
        <v>8.118761385623156</v>
      </c>
      <c r="I48" s="485">
        <v>263231</v>
      </c>
      <c r="J48" s="484">
        <v>11.633377851985353</v>
      </c>
      <c r="K48" s="485">
        <v>138664</v>
      </c>
      <c r="L48" s="484">
        <v>6.128194272208429</v>
      </c>
      <c r="M48" s="485">
        <v>421436</v>
      </c>
      <c r="N48" s="484">
        <v>18.625177993584717</v>
      </c>
      <c r="O48" s="485">
        <v>131668</v>
      </c>
      <c r="P48" s="484">
        <v>5.819009140318608</v>
      </c>
      <c r="Q48" s="485">
        <v>281209</v>
      </c>
      <c r="R48" s="484">
        <v>12.427907626301419</v>
      </c>
      <c r="S48" s="485">
        <v>140103</v>
      </c>
      <c r="T48" s="484">
        <v>6.191790242018242</v>
      </c>
      <c r="U48" s="485">
        <v>125138</v>
      </c>
      <c r="V48" s="636">
        <v>5.530418672731339</v>
      </c>
      <c r="W48" s="640">
        <v>65806</v>
      </c>
      <c r="X48" s="487">
        <v>3.0785222943285504</v>
      </c>
      <c r="Y48" s="486">
        <v>447596</v>
      </c>
      <c r="Z48" s="487">
        <v>20.939340863329818</v>
      </c>
      <c r="AA48" s="486">
        <v>1624182</v>
      </c>
      <c r="AB48" s="487">
        <v>75.98213684234163</v>
      </c>
    </row>
    <row r="49" spans="1:28" ht="18" customHeight="1">
      <c r="A49" s="350"/>
      <c r="B49" s="3">
        <v>41</v>
      </c>
      <c r="C49" s="350" t="s">
        <v>370</v>
      </c>
      <c r="D49" s="453">
        <v>409277</v>
      </c>
      <c r="E49" s="453">
        <v>33974</v>
      </c>
      <c r="F49" s="484">
        <v>8.300979532199463</v>
      </c>
      <c r="G49" s="485">
        <v>34221</v>
      </c>
      <c r="H49" s="484">
        <v>8.36132985728492</v>
      </c>
      <c r="I49" s="485">
        <v>61803</v>
      </c>
      <c r="J49" s="484">
        <v>15.100530936260773</v>
      </c>
      <c r="K49" s="485">
        <v>18899</v>
      </c>
      <c r="L49" s="484">
        <v>4.617655035587146</v>
      </c>
      <c r="M49" s="485">
        <v>63574</v>
      </c>
      <c r="N49" s="484">
        <v>15.533245210456487</v>
      </c>
      <c r="O49" s="485">
        <v>22069</v>
      </c>
      <c r="P49" s="484">
        <v>5.392191596400482</v>
      </c>
      <c r="Q49" s="485">
        <v>52491</v>
      </c>
      <c r="R49" s="484">
        <v>12.825299247209102</v>
      </c>
      <c r="S49" s="485">
        <v>21708</v>
      </c>
      <c r="T49" s="484">
        <v>5.303987275121739</v>
      </c>
      <c r="U49" s="485">
        <v>12431</v>
      </c>
      <c r="V49" s="636">
        <v>3.037307251568009</v>
      </c>
      <c r="W49" s="640">
        <v>37838</v>
      </c>
      <c r="X49" s="487">
        <v>9.53468095936459</v>
      </c>
      <c r="Y49" s="486">
        <v>96188</v>
      </c>
      <c r="Z49" s="487">
        <v>24.238117556936444</v>
      </c>
      <c r="AA49" s="486">
        <v>262820</v>
      </c>
      <c r="AB49" s="487">
        <v>66.22720148369896</v>
      </c>
    </row>
    <row r="50" spans="1:28" ht="18" customHeight="1">
      <c r="A50" s="350"/>
      <c r="B50" s="3">
        <v>42</v>
      </c>
      <c r="C50" s="350" t="s">
        <v>268</v>
      </c>
      <c r="D50" s="453">
        <v>650972</v>
      </c>
      <c r="E50" s="453">
        <v>38948</v>
      </c>
      <c r="F50" s="484">
        <v>5.98305303453912</v>
      </c>
      <c r="G50" s="485">
        <v>54210</v>
      </c>
      <c r="H50" s="484">
        <v>8.327547114161591</v>
      </c>
      <c r="I50" s="485">
        <v>72675</v>
      </c>
      <c r="J50" s="484">
        <v>11.164074645299644</v>
      </c>
      <c r="K50" s="485">
        <v>30976</v>
      </c>
      <c r="L50" s="484">
        <v>4.758422789305838</v>
      </c>
      <c r="M50" s="485">
        <v>105580</v>
      </c>
      <c r="N50" s="484">
        <v>16.21882354386978</v>
      </c>
      <c r="O50" s="485">
        <v>38987</v>
      </c>
      <c r="P50" s="484">
        <v>5.989044075628445</v>
      </c>
      <c r="Q50" s="485">
        <v>96264</v>
      </c>
      <c r="R50" s="484">
        <v>14.787732805712073</v>
      </c>
      <c r="S50" s="485">
        <v>34153</v>
      </c>
      <c r="T50" s="484">
        <v>5.246462213428535</v>
      </c>
      <c r="U50" s="485">
        <v>21337</v>
      </c>
      <c r="V50" s="636">
        <v>3.2777139416134644</v>
      </c>
      <c r="W50" s="640">
        <v>51695</v>
      </c>
      <c r="X50" s="487">
        <v>8.210312323806649</v>
      </c>
      <c r="Y50" s="486">
        <v>127183</v>
      </c>
      <c r="Z50" s="487">
        <v>20.19948065148856</v>
      </c>
      <c r="AA50" s="486">
        <v>450757</v>
      </c>
      <c r="AB50" s="487">
        <v>71.59020702470478</v>
      </c>
    </row>
    <row r="51" spans="1:28" ht="18" customHeight="1">
      <c r="A51" s="350"/>
      <c r="B51" s="3">
        <v>43</v>
      </c>
      <c r="C51" s="350" t="s">
        <v>371</v>
      </c>
      <c r="D51" s="453">
        <v>834244</v>
      </c>
      <c r="E51" s="453">
        <v>79503</v>
      </c>
      <c r="F51" s="484">
        <v>9.52994567536596</v>
      </c>
      <c r="G51" s="485">
        <v>65882</v>
      </c>
      <c r="H51" s="484">
        <v>7.8972099289896</v>
      </c>
      <c r="I51" s="485">
        <v>105570</v>
      </c>
      <c r="J51" s="484">
        <v>12.654571084718619</v>
      </c>
      <c r="K51" s="485">
        <v>35788</v>
      </c>
      <c r="L51" s="484">
        <v>4.289872027847967</v>
      </c>
      <c r="M51" s="485">
        <v>136655</v>
      </c>
      <c r="N51" s="484">
        <v>16.380699171944897</v>
      </c>
      <c r="O51" s="485">
        <v>48665</v>
      </c>
      <c r="P51" s="484">
        <v>5.833425232905481</v>
      </c>
      <c r="Q51" s="485">
        <v>116366</v>
      </c>
      <c r="R51" s="484">
        <v>13.948676885899088</v>
      </c>
      <c r="S51" s="485">
        <v>42017</v>
      </c>
      <c r="T51" s="484">
        <v>5.036536073379012</v>
      </c>
      <c r="U51" s="485">
        <v>22111</v>
      </c>
      <c r="V51" s="636">
        <v>2.6504236170712647</v>
      </c>
      <c r="W51" s="640">
        <v>85007</v>
      </c>
      <c r="X51" s="487">
        <v>10.467127921165622</v>
      </c>
      <c r="Y51" s="486">
        <v>171899</v>
      </c>
      <c r="Z51" s="487">
        <v>21.166360682302038</v>
      </c>
      <c r="AA51" s="486">
        <v>555227</v>
      </c>
      <c r="AB51" s="487">
        <v>68.36651139653233</v>
      </c>
    </row>
    <row r="52" spans="1:28" ht="18" customHeight="1">
      <c r="A52" s="350"/>
      <c r="B52" s="3">
        <v>44</v>
      </c>
      <c r="C52" s="350" t="s">
        <v>372</v>
      </c>
      <c r="D52" s="453">
        <v>550451</v>
      </c>
      <c r="E52" s="453">
        <v>35631</v>
      </c>
      <c r="F52" s="484">
        <v>6.473055730664491</v>
      </c>
      <c r="G52" s="485">
        <v>48814</v>
      </c>
      <c r="H52" s="484">
        <v>8.868000966480214</v>
      </c>
      <c r="I52" s="485">
        <v>79979</v>
      </c>
      <c r="J52" s="484">
        <v>14.529721991603248</v>
      </c>
      <c r="K52" s="485">
        <v>25117</v>
      </c>
      <c r="L52" s="484">
        <v>4.56298562451517</v>
      </c>
      <c r="M52" s="485">
        <v>89334</v>
      </c>
      <c r="N52" s="484">
        <v>16.22923747981201</v>
      </c>
      <c r="O52" s="485">
        <v>33686</v>
      </c>
      <c r="P52" s="484">
        <v>6.119709111256043</v>
      </c>
      <c r="Q52" s="485">
        <v>73758</v>
      </c>
      <c r="R52" s="484">
        <v>13.399557817135404</v>
      </c>
      <c r="S52" s="485">
        <v>29419</v>
      </c>
      <c r="T52" s="484">
        <v>5.344526579114217</v>
      </c>
      <c r="U52" s="485">
        <v>18001</v>
      </c>
      <c r="V52" s="636">
        <v>3.27022750435552</v>
      </c>
      <c r="W52" s="640">
        <v>39813</v>
      </c>
      <c r="X52" s="487">
        <v>7.47732181425486</v>
      </c>
      <c r="Y52" s="486">
        <v>129443</v>
      </c>
      <c r="Z52" s="487">
        <v>24.310827307728424</v>
      </c>
      <c r="AA52" s="486">
        <v>363194</v>
      </c>
      <c r="AB52" s="487">
        <v>68.2118508780167</v>
      </c>
    </row>
    <row r="53" spans="1:28" ht="18" customHeight="1">
      <c r="A53" s="350"/>
      <c r="B53" s="3">
        <v>45</v>
      </c>
      <c r="C53" s="350" t="s">
        <v>373</v>
      </c>
      <c r="D53" s="453">
        <v>531213</v>
      </c>
      <c r="E53" s="453">
        <v>56778</v>
      </c>
      <c r="F53" s="484">
        <v>10.688367942802603</v>
      </c>
      <c r="G53" s="485">
        <v>45554</v>
      </c>
      <c r="H53" s="484">
        <v>8.575467844348688</v>
      </c>
      <c r="I53" s="485">
        <v>64926</v>
      </c>
      <c r="J53" s="484">
        <v>12.222215947275386</v>
      </c>
      <c r="K53" s="485">
        <v>21864</v>
      </c>
      <c r="L53" s="484">
        <v>4.115863128349645</v>
      </c>
      <c r="M53" s="485">
        <v>85108</v>
      </c>
      <c r="N53" s="484">
        <v>16.02144525830505</v>
      </c>
      <c r="O53" s="485">
        <v>28964</v>
      </c>
      <c r="P53" s="484">
        <v>5.452426804313901</v>
      </c>
      <c r="Q53" s="485">
        <v>70635</v>
      </c>
      <c r="R53" s="484">
        <v>13.296926091793686</v>
      </c>
      <c r="S53" s="485">
        <v>26213</v>
      </c>
      <c r="T53" s="484">
        <v>4.934555441979018</v>
      </c>
      <c r="U53" s="485">
        <v>18752</v>
      </c>
      <c r="V53" s="636">
        <v>3.530034091786157</v>
      </c>
      <c r="W53" s="640">
        <v>60300</v>
      </c>
      <c r="X53" s="487">
        <v>11.766749079442143</v>
      </c>
      <c r="Y53" s="486">
        <v>110638</v>
      </c>
      <c r="Z53" s="487">
        <v>21.589545350768155</v>
      </c>
      <c r="AA53" s="486">
        <v>341523</v>
      </c>
      <c r="AB53" s="487">
        <v>66.6437055697897</v>
      </c>
    </row>
    <row r="54" spans="1:28" ht="18" customHeight="1">
      <c r="A54" s="350"/>
      <c r="B54" s="3">
        <v>46</v>
      </c>
      <c r="C54" s="350" t="s">
        <v>374</v>
      </c>
      <c r="D54" s="453">
        <v>776993</v>
      </c>
      <c r="E54" s="453">
        <v>72086</v>
      </c>
      <c r="F54" s="484">
        <v>9.277561059108642</v>
      </c>
      <c r="G54" s="485">
        <v>63467</v>
      </c>
      <c r="H54" s="484">
        <v>8.168284656361125</v>
      </c>
      <c r="I54" s="485">
        <v>82267</v>
      </c>
      <c r="J54" s="484">
        <v>10.58786887397956</v>
      </c>
      <c r="K54" s="485">
        <v>35973</v>
      </c>
      <c r="L54" s="484">
        <v>4.629771439382337</v>
      </c>
      <c r="M54" s="485">
        <v>129557</v>
      </c>
      <c r="N54" s="484">
        <v>16.67415279159529</v>
      </c>
      <c r="O54" s="485">
        <v>46843</v>
      </c>
      <c r="P54" s="484">
        <v>6.028754441803208</v>
      </c>
      <c r="Q54" s="485">
        <v>111597</v>
      </c>
      <c r="R54" s="484">
        <v>14.36267765604066</v>
      </c>
      <c r="S54" s="485">
        <v>35822</v>
      </c>
      <c r="T54" s="484">
        <v>4.610337544868487</v>
      </c>
      <c r="U54" s="485">
        <v>30342</v>
      </c>
      <c r="V54" s="636">
        <v>3.9050544856903473</v>
      </c>
      <c r="W54" s="640">
        <v>77967</v>
      </c>
      <c r="X54" s="487">
        <v>10.442228028891677</v>
      </c>
      <c r="Y54" s="486">
        <v>146393</v>
      </c>
      <c r="Z54" s="487">
        <v>19.606616745976364</v>
      </c>
      <c r="AA54" s="486">
        <v>522291</v>
      </c>
      <c r="AB54" s="487">
        <v>69.95115522513196</v>
      </c>
    </row>
    <row r="55" spans="1:28" ht="18" customHeight="1">
      <c r="A55" s="351"/>
      <c r="B55" s="354">
        <v>47</v>
      </c>
      <c r="C55" s="351" t="s">
        <v>375</v>
      </c>
      <c r="D55" s="459">
        <v>578638</v>
      </c>
      <c r="E55" s="459">
        <v>25981</v>
      </c>
      <c r="F55" s="492">
        <v>4.490026579657748</v>
      </c>
      <c r="G55" s="493">
        <v>53090</v>
      </c>
      <c r="H55" s="492">
        <v>9.174993692083824</v>
      </c>
      <c r="I55" s="493">
        <v>27806</v>
      </c>
      <c r="J55" s="492">
        <v>4.805422388436294</v>
      </c>
      <c r="K55" s="493">
        <v>28148</v>
      </c>
      <c r="L55" s="492">
        <v>4.864526698903287</v>
      </c>
      <c r="M55" s="493">
        <v>86419</v>
      </c>
      <c r="N55" s="492">
        <v>14.934898848675685</v>
      </c>
      <c r="O55" s="493">
        <v>46797</v>
      </c>
      <c r="P55" s="492">
        <v>8.087439815566901</v>
      </c>
      <c r="Q55" s="493">
        <v>70223</v>
      </c>
      <c r="R55" s="492">
        <v>12.135912262934685</v>
      </c>
      <c r="S55" s="493">
        <v>45570</v>
      </c>
      <c r="T55" s="492">
        <v>7.875390140294969</v>
      </c>
      <c r="U55" s="493">
        <v>50462</v>
      </c>
      <c r="V55" s="638">
        <v>8.720823727442719</v>
      </c>
      <c r="W55" s="642">
        <v>28713</v>
      </c>
      <c r="X55" s="495">
        <v>5.436256096452698</v>
      </c>
      <c r="Y55" s="494">
        <v>81142</v>
      </c>
      <c r="Z55" s="495">
        <v>15.362682136257611</v>
      </c>
      <c r="AA55" s="494">
        <v>418321</v>
      </c>
      <c r="AB55" s="495">
        <v>79.20106176728969</v>
      </c>
    </row>
    <row r="56" spans="2:28" s="152" customFormat="1" ht="18" customHeight="1">
      <c r="B56" s="2"/>
      <c r="D56" s="603"/>
      <c r="E56" s="603"/>
      <c r="F56" s="604"/>
      <c r="G56" s="603"/>
      <c r="H56" s="604"/>
      <c r="I56" s="603"/>
      <c r="J56" s="604"/>
      <c r="K56" s="603"/>
      <c r="L56" s="604"/>
      <c r="M56" s="603"/>
      <c r="N56" s="604"/>
      <c r="O56" s="603"/>
      <c r="P56" s="604"/>
      <c r="Q56" s="603"/>
      <c r="R56" s="604"/>
      <c r="S56" s="603"/>
      <c r="T56" s="604"/>
      <c r="U56" s="603"/>
      <c r="V56" s="604"/>
      <c r="W56" s="603"/>
      <c r="X56" s="604"/>
      <c r="Y56" s="603"/>
      <c r="Z56" s="604"/>
      <c r="AA56" s="603"/>
      <c r="AB56" s="604"/>
    </row>
    <row r="57" spans="1:28" ht="17.25" customHeight="1">
      <c r="A57" s="855">
        <v>25</v>
      </c>
      <c r="B57" s="855"/>
      <c r="C57" s="855"/>
      <c r="D57" s="855"/>
      <c r="E57" s="855"/>
      <c r="F57" s="855"/>
      <c r="G57" s="855"/>
      <c r="H57" s="855"/>
      <c r="I57" s="855"/>
      <c r="J57" s="855"/>
      <c r="K57" s="855"/>
      <c r="L57" s="855"/>
      <c r="M57" s="855"/>
      <c r="N57" s="855"/>
      <c r="O57" s="855"/>
      <c r="P57" s="855"/>
      <c r="Q57" s="855"/>
      <c r="R57" s="855"/>
      <c r="S57" s="855"/>
      <c r="T57" s="855"/>
      <c r="U57" s="855"/>
      <c r="V57" s="855"/>
      <c r="W57" s="855"/>
      <c r="X57" s="855"/>
      <c r="Y57" s="855"/>
      <c r="Z57" s="855"/>
      <c r="AA57" s="855"/>
      <c r="AB57" s="855"/>
    </row>
    <row r="58" spans="2:27" ht="13.5">
      <c r="B58" s="3" t="s">
        <v>379</v>
      </c>
      <c r="D58" s="461"/>
      <c r="E58" s="461"/>
      <c r="F58" s="496"/>
      <c r="G58" s="461"/>
      <c r="H58" s="461"/>
      <c r="I58" s="461"/>
      <c r="J58" s="461"/>
      <c r="K58" s="461"/>
      <c r="L58" s="461"/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</row>
    <row r="59" spans="1:28" ht="18" customHeight="1">
      <c r="A59" s="861" t="s">
        <v>136</v>
      </c>
      <c r="B59" s="862"/>
      <c r="C59" s="863"/>
      <c r="D59" s="349" t="s">
        <v>382</v>
      </c>
      <c r="E59" s="471" t="s">
        <v>388</v>
      </c>
      <c r="F59" s="472"/>
      <c r="G59" s="471" t="s">
        <v>383</v>
      </c>
      <c r="H59" s="473"/>
      <c r="I59" s="471" t="s">
        <v>384</v>
      </c>
      <c r="J59" s="473"/>
      <c r="K59" s="856" t="s">
        <v>454</v>
      </c>
      <c r="L59" s="473"/>
      <c r="M59" s="856" t="s">
        <v>455</v>
      </c>
      <c r="N59" s="473"/>
      <c r="O59" s="858" t="s">
        <v>457</v>
      </c>
      <c r="P59" s="473"/>
      <c r="Q59" s="858" t="s">
        <v>385</v>
      </c>
      <c r="R59" s="473"/>
      <c r="S59" s="858" t="s">
        <v>458</v>
      </c>
      <c r="T59" s="473"/>
      <c r="U59" s="856" t="s">
        <v>456</v>
      </c>
      <c r="V59" s="473"/>
      <c r="W59" s="860" t="s">
        <v>459</v>
      </c>
      <c r="X59" s="690"/>
      <c r="Y59" s="859" t="s">
        <v>389</v>
      </c>
      <c r="Z59" s="690"/>
      <c r="AA59" s="859" t="s">
        <v>390</v>
      </c>
      <c r="AB59" s="690"/>
    </row>
    <row r="60" spans="1:28" ht="18" customHeight="1">
      <c r="A60" s="864"/>
      <c r="B60" s="865"/>
      <c r="C60" s="866"/>
      <c r="D60" s="350"/>
      <c r="E60" s="350"/>
      <c r="F60" s="552" t="s">
        <v>57</v>
      </c>
      <c r="G60" s="293"/>
      <c r="H60" s="552" t="s">
        <v>57</v>
      </c>
      <c r="I60" s="293"/>
      <c r="J60" s="552" t="s">
        <v>57</v>
      </c>
      <c r="K60" s="857"/>
      <c r="L60" s="552" t="s">
        <v>57</v>
      </c>
      <c r="M60" s="857"/>
      <c r="N60" s="552" t="s">
        <v>57</v>
      </c>
      <c r="O60" s="857"/>
      <c r="P60" s="552" t="s">
        <v>57</v>
      </c>
      <c r="Q60" s="857"/>
      <c r="R60" s="552" t="s">
        <v>57</v>
      </c>
      <c r="S60" s="857"/>
      <c r="T60" s="552" t="s">
        <v>57</v>
      </c>
      <c r="U60" s="857"/>
      <c r="V60" s="633" t="s">
        <v>57</v>
      </c>
      <c r="W60" s="546"/>
      <c r="X60" s="553" t="s">
        <v>57</v>
      </c>
      <c r="Y60" s="449"/>
      <c r="Z60" s="553" t="s">
        <v>57</v>
      </c>
      <c r="AA60" s="449"/>
      <c r="AB60" s="553" t="s">
        <v>57</v>
      </c>
    </row>
    <row r="61" spans="1:28" ht="18" customHeight="1">
      <c r="A61" s="864"/>
      <c r="B61" s="865"/>
      <c r="C61" s="866"/>
      <c r="D61" s="474" t="s">
        <v>10</v>
      </c>
      <c r="E61" s="474" t="s">
        <v>10</v>
      </c>
      <c r="F61" s="475" t="s">
        <v>391</v>
      </c>
      <c r="G61" s="476" t="s">
        <v>10</v>
      </c>
      <c r="H61" s="475" t="s">
        <v>391</v>
      </c>
      <c r="I61" s="476" t="s">
        <v>10</v>
      </c>
      <c r="J61" s="475" t="s">
        <v>391</v>
      </c>
      <c r="K61" s="476" t="s">
        <v>10</v>
      </c>
      <c r="L61" s="475" t="s">
        <v>391</v>
      </c>
      <c r="M61" s="476" t="s">
        <v>10</v>
      </c>
      <c r="N61" s="475" t="s">
        <v>391</v>
      </c>
      <c r="O61" s="476" t="s">
        <v>10</v>
      </c>
      <c r="P61" s="475" t="s">
        <v>391</v>
      </c>
      <c r="Q61" s="476" t="s">
        <v>10</v>
      </c>
      <c r="R61" s="475" t="s">
        <v>391</v>
      </c>
      <c r="S61" s="476" t="s">
        <v>10</v>
      </c>
      <c r="T61" s="475" t="s">
        <v>391</v>
      </c>
      <c r="U61" s="476" t="s">
        <v>10</v>
      </c>
      <c r="V61" s="634" t="s">
        <v>391</v>
      </c>
      <c r="W61" s="615" t="s">
        <v>10</v>
      </c>
      <c r="X61" s="478" t="s">
        <v>391</v>
      </c>
      <c r="Y61" s="477" t="s">
        <v>10</v>
      </c>
      <c r="Z61" s="478" t="s">
        <v>391</v>
      </c>
      <c r="AA61" s="477" t="s">
        <v>10</v>
      </c>
      <c r="AB61" s="478" t="s">
        <v>391</v>
      </c>
    </row>
    <row r="62" spans="1:28" ht="18" customHeight="1" thickBot="1">
      <c r="A62" s="497"/>
      <c r="B62" s="498"/>
      <c r="C62" s="499" t="s">
        <v>346</v>
      </c>
      <c r="D62" s="450">
        <v>34089629</v>
      </c>
      <c r="E62" s="450">
        <v>1310914</v>
      </c>
      <c r="F62" s="481">
        <v>3.845492128999116</v>
      </c>
      <c r="G62" s="451">
        <v>3797892</v>
      </c>
      <c r="H62" s="481">
        <v>11.140901533425312</v>
      </c>
      <c r="I62" s="451">
        <v>6645831</v>
      </c>
      <c r="J62" s="481">
        <v>19.49516963062285</v>
      </c>
      <c r="K62" s="451">
        <v>2617889</v>
      </c>
      <c r="L62" s="481">
        <v>7.679429424121922</v>
      </c>
      <c r="M62" s="451">
        <v>4847333</v>
      </c>
      <c r="N62" s="481">
        <v>14.219377394808259</v>
      </c>
      <c r="O62" s="451">
        <v>1316404</v>
      </c>
      <c r="P62" s="481">
        <v>3.861596733716287</v>
      </c>
      <c r="Q62" s="451">
        <v>1437331</v>
      </c>
      <c r="R62" s="481">
        <v>4.216329253685923</v>
      </c>
      <c r="S62" s="451">
        <v>2133256</v>
      </c>
      <c r="T62" s="481">
        <v>6.257785909022359</v>
      </c>
      <c r="U62" s="451">
        <v>1989719</v>
      </c>
      <c r="V62" s="635">
        <v>5.836728231920623</v>
      </c>
      <c r="W62" s="639">
        <v>1444975</v>
      </c>
      <c r="X62" s="483">
        <v>4.501492371785466</v>
      </c>
      <c r="Y62" s="482">
        <v>10462428</v>
      </c>
      <c r="Z62" s="483">
        <v>32.5933250280141</v>
      </c>
      <c r="AA62" s="482">
        <v>20192507</v>
      </c>
      <c r="AB62" s="483">
        <v>62.90518260020044</v>
      </c>
    </row>
    <row r="63" spans="1:28" ht="18" customHeight="1" thickTop="1">
      <c r="A63" s="497"/>
      <c r="B63" s="500">
        <v>1</v>
      </c>
      <c r="C63" s="501" t="s">
        <v>386</v>
      </c>
      <c r="D63" s="453">
        <v>1413462</v>
      </c>
      <c r="E63" s="453">
        <v>83497</v>
      </c>
      <c r="F63" s="484">
        <v>5.907268819395215</v>
      </c>
      <c r="G63" s="485">
        <v>193710</v>
      </c>
      <c r="H63" s="484">
        <v>13.704648586237198</v>
      </c>
      <c r="I63" s="485">
        <v>122272</v>
      </c>
      <c r="J63" s="484">
        <v>8.650533229757857</v>
      </c>
      <c r="K63" s="485">
        <v>125268</v>
      </c>
      <c r="L63" s="484">
        <v>8.862495065307733</v>
      </c>
      <c r="M63" s="485">
        <v>204844</v>
      </c>
      <c r="N63" s="484">
        <v>14.49235989365119</v>
      </c>
      <c r="O63" s="485">
        <v>57831</v>
      </c>
      <c r="P63" s="484">
        <v>4.091443561977613</v>
      </c>
      <c r="Q63" s="485">
        <v>72385</v>
      </c>
      <c r="R63" s="484">
        <v>5.121113974058022</v>
      </c>
      <c r="S63" s="485">
        <v>95989</v>
      </c>
      <c r="T63" s="484">
        <v>6.7910562859135934</v>
      </c>
      <c r="U63" s="485">
        <v>78144</v>
      </c>
      <c r="V63" s="636">
        <v>5.528553296798924</v>
      </c>
      <c r="W63" s="640">
        <v>106405</v>
      </c>
      <c r="X63" s="487">
        <v>7.968513867108809</v>
      </c>
      <c r="Y63" s="486">
        <v>317840</v>
      </c>
      <c r="Z63" s="487">
        <v>23.802569874741447</v>
      </c>
      <c r="AA63" s="486">
        <v>911073</v>
      </c>
      <c r="AB63" s="487">
        <v>68.22891625814974</v>
      </c>
    </row>
    <row r="64" spans="1:28" ht="18" customHeight="1">
      <c r="A64" s="497"/>
      <c r="B64" s="500">
        <v>2</v>
      </c>
      <c r="C64" s="501" t="s">
        <v>347</v>
      </c>
      <c r="D64" s="453">
        <v>351719</v>
      </c>
      <c r="E64" s="453">
        <v>39756</v>
      </c>
      <c r="F64" s="484">
        <v>11.30334158802908</v>
      </c>
      <c r="G64" s="485">
        <v>54304</v>
      </c>
      <c r="H64" s="484">
        <v>15.439598088246584</v>
      </c>
      <c r="I64" s="485">
        <v>36137</v>
      </c>
      <c r="J64" s="484">
        <v>10.274395184792406</v>
      </c>
      <c r="K64" s="485">
        <v>27101</v>
      </c>
      <c r="L64" s="484">
        <v>7.705298832306472</v>
      </c>
      <c r="M64" s="485">
        <v>49961</v>
      </c>
      <c r="N64" s="484">
        <v>14.204805540786822</v>
      </c>
      <c r="O64" s="485">
        <v>10835</v>
      </c>
      <c r="P64" s="484">
        <v>3.0805842163772783</v>
      </c>
      <c r="Q64" s="485">
        <v>16929</v>
      </c>
      <c r="R64" s="484">
        <v>4.813217369547849</v>
      </c>
      <c r="S64" s="485">
        <v>22079</v>
      </c>
      <c r="T64" s="484">
        <v>6.2774544451678755</v>
      </c>
      <c r="U64" s="485">
        <v>9866</v>
      </c>
      <c r="V64" s="636">
        <v>2.8050801918577046</v>
      </c>
      <c r="W64" s="640">
        <v>46073</v>
      </c>
      <c r="X64" s="487">
        <v>13.477430357492839</v>
      </c>
      <c r="Y64" s="486">
        <v>90907</v>
      </c>
      <c r="Z64" s="487">
        <v>26.592424229127726</v>
      </c>
      <c r="AA64" s="486">
        <v>204873</v>
      </c>
      <c r="AB64" s="487">
        <v>59.930145413379435</v>
      </c>
    </row>
    <row r="65" spans="1:28" ht="18" customHeight="1">
      <c r="A65" s="497"/>
      <c r="B65" s="500">
        <v>3</v>
      </c>
      <c r="C65" s="501" t="s">
        <v>348</v>
      </c>
      <c r="D65" s="453">
        <v>350534</v>
      </c>
      <c r="E65" s="453">
        <v>39740</v>
      </c>
      <c r="F65" s="484">
        <v>11.336988708655936</v>
      </c>
      <c r="G65" s="485">
        <v>48289</v>
      </c>
      <c r="H65" s="484">
        <v>13.775839148270924</v>
      </c>
      <c r="I65" s="485">
        <v>58230</v>
      </c>
      <c r="J65" s="484">
        <v>16.61179799962343</v>
      </c>
      <c r="K65" s="485">
        <v>27032</v>
      </c>
      <c r="L65" s="484">
        <v>7.7116627773625375</v>
      </c>
      <c r="M65" s="485">
        <v>49121</v>
      </c>
      <c r="N65" s="484">
        <v>14.013191302412888</v>
      </c>
      <c r="O65" s="485">
        <v>11898</v>
      </c>
      <c r="P65" s="484">
        <v>3.3942499158426855</v>
      </c>
      <c r="Q65" s="485">
        <v>16678</v>
      </c>
      <c r="R65" s="484">
        <v>4.757883686033309</v>
      </c>
      <c r="S65" s="485">
        <v>19480</v>
      </c>
      <c r="T65" s="484">
        <v>5.557235532073921</v>
      </c>
      <c r="U65" s="485">
        <v>4640</v>
      </c>
      <c r="V65" s="636">
        <v>1.3236947057917348</v>
      </c>
      <c r="W65" s="640">
        <v>44961</v>
      </c>
      <c r="X65" s="487">
        <v>12.99849086714427</v>
      </c>
      <c r="Y65" s="486">
        <v>106997</v>
      </c>
      <c r="Z65" s="487">
        <v>30.933465165628775</v>
      </c>
      <c r="AA65" s="486">
        <v>193936</v>
      </c>
      <c r="AB65" s="487">
        <v>56.068043967226956</v>
      </c>
    </row>
    <row r="66" spans="1:28" ht="18" customHeight="1">
      <c r="A66" s="497"/>
      <c r="B66" s="500">
        <v>4</v>
      </c>
      <c r="C66" s="501" t="s">
        <v>349</v>
      </c>
      <c r="D66" s="453">
        <v>604782</v>
      </c>
      <c r="E66" s="453">
        <v>28338</v>
      </c>
      <c r="F66" s="484">
        <v>4.685655327043463</v>
      </c>
      <c r="G66" s="485">
        <v>81429</v>
      </c>
      <c r="H66" s="484">
        <v>13.464190402492138</v>
      </c>
      <c r="I66" s="485">
        <v>86747</v>
      </c>
      <c r="J66" s="484">
        <v>14.343515514681323</v>
      </c>
      <c r="K66" s="485">
        <v>55999</v>
      </c>
      <c r="L66" s="484">
        <v>9.259369491816887</v>
      </c>
      <c r="M66" s="485">
        <v>98683</v>
      </c>
      <c r="N66" s="484">
        <v>16.317119226432002</v>
      </c>
      <c r="O66" s="485">
        <v>22948</v>
      </c>
      <c r="P66" s="484">
        <v>3.7944250986305805</v>
      </c>
      <c r="Q66" s="485">
        <v>26004</v>
      </c>
      <c r="R66" s="484">
        <v>4.2997311427919485</v>
      </c>
      <c r="S66" s="485">
        <v>41245</v>
      </c>
      <c r="T66" s="484">
        <v>6.819812758977616</v>
      </c>
      <c r="U66" s="485">
        <v>13909</v>
      </c>
      <c r="V66" s="636">
        <v>2.2998369660472697</v>
      </c>
      <c r="W66" s="640">
        <v>34744</v>
      </c>
      <c r="X66" s="487">
        <v>5.880112985362337</v>
      </c>
      <c r="Y66" s="486">
        <v>168453</v>
      </c>
      <c r="Z66" s="487">
        <v>28.509172021737328</v>
      </c>
      <c r="AA66" s="486">
        <v>387676</v>
      </c>
      <c r="AB66" s="487">
        <v>65.61071499290033</v>
      </c>
    </row>
    <row r="67" spans="1:28" ht="18" customHeight="1">
      <c r="A67" s="497"/>
      <c r="B67" s="500">
        <v>5</v>
      </c>
      <c r="C67" s="501" t="s">
        <v>274</v>
      </c>
      <c r="D67" s="453">
        <v>279720</v>
      </c>
      <c r="E67" s="453">
        <v>31143</v>
      </c>
      <c r="F67" s="484">
        <v>11.133633633633634</v>
      </c>
      <c r="G67" s="485">
        <v>43078</v>
      </c>
      <c r="H67" s="484">
        <v>15.400400400400398</v>
      </c>
      <c r="I67" s="485">
        <v>44269</v>
      </c>
      <c r="J67" s="484">
        <v>15.826183326183326</v>
      </c>
      <c r="K67" s="485">
        <v>18743</v>
      </c>
      <c r="L67" s="484">
        <v>6.7006292006292005</v>
      </c>
      <c r="M67" s="485">
        <v>40610</v>
      </c>
      <c r="N67" s="484">
        <v>14.51808951808952</v>
      </c>
      <c r="O67" s="485">
        <v>9263</v>
      </c>
      <c r="P67" s="484">
        <v>3.3115258115258115</v>
      </c>
      <c r="Q67" s="485">
        <v>14561</v>
      </c>
      <c r="R67" s="484">
        <v>5.205562705562706</v>
      </c>
      <c r="S67" s="485">
        <v>16430</v>
      </c>
      <c r="T67" s="484">
        <v>5.8737308737308735</v>
      </c>
      <c r="U67" s="485">
        <v>3696</v>
      </c>
      <c r="V67" s="636">
        <v>1.3213213213213213</v>
      </c>
      <c r="W67" s="640">
        <v>31892</v>
      </c>
      <c r="X67" s="487">
        <v>11.554067762223575</v>
      </c>
      <c r="Y67" s="486">
        <v>87809</v>
      </c>
      <c r="Z67" s="487">
        <v>31.81208880387213</v>
      </c>
      <c r="AA67" s="486">
        <v>156323</v>
      </c>
      <c r="AB67" s="487">
        <v>56.633843433904296</v>
      </c>
    </row>
    <row r="68" spans="1:28" ht="18" customHeight="1">
      <c r="A68" s="497"/>
      <c r="B68" s="500">
        <v>6</v>
      </c>
      <c r="C68" s="501" t="s">
        <v>350</v>
      </c>
      <c r="D68" s="453">
        <v>314259</v>
      </c>
      <c r="E68" s="453">
        <v>34093</v>
      </c>
      <c r="F68" s="484">
        <v>10.848694866336366</v>
      </c>
      <c r="G68" s="485">
        <v>41778</v>
      </c>
      <c r="H68" s="484">
        <v>13.294130001050089</v>
      </c>
      <c r="I68" s="485">
        <v>69264</v>
      </c>
      <c r="J68" s="484">
        <v>22.040418890151116</v>
      </c>
      <c r="K68" s="485">
        <v>18185</v>
      </c>
      <c r="L68" s="484">
        <v>5.786628227035662</v>
      </c>
      <c r="M68" s="485">
        <v>44327</v>
      </c>
      <c r="N68" s="484">
        <v>14.10524440031948</v>
      </c>
      <c r="O68" s="485">
        <v>10756</v>
      </c>
      <c r="P68" s="484">
        <v>3.4226545620014064</v>
      </c>
      <c r="Q68" s="485">
        <v>13863</v>
      </c>
      <c r="R68" s="484">
        <v>4.411329508462765</v>
      </c>
      <c r="S68" s="485">
        <v>16419</v>
      </c>
      <c r="T68" s="484">
        <v>5.224671369793705</v>
      </c>
      <c r="U68" s="485">
        <v>5355</v>
      </c>
      <c r="V68" s="636">
        <v>1.7040084770841883</v>
      </c>
      <c r="W68" s="640">
        <v>34632</v>
      </c>
      <c r="X68" s="487">
        <v>11.211250097117551</v>
      </c>
      <c r="Y68" s="486">
        <v>111313</v>
      </c>
      <c r="Z68" s="487">
        <v>36.03481987931526</v>
      </c>
      <c r="AA68" s="486">
        <v>162959</v>
      </c>
      <c r="AB68" s="487">
        <v>52.7539300235672</v>
      </c>
    </row>
    <row r="69" spans="1:28" ht="18" customHeight="1">
      <c r="A69" s="497"/>
      <c r="B69" s="500">
        <v>7</v>
      </c>
      <c r="C69" s="501" t="s">
        <v>351</v>
      </c>
      <c r="D69" s="453">
        <v>529577</v>
      </c>
      <c r="E69" s="453">
        <v>41038</v>
      </c>
      <c r="F69" s="484">
        <v>7.74920360967338</v>
      </c>
      <c r="G69" s="485">
        <v>72349</v>
      </c>
      <c r="H69" s="484">
        <v>13.661658266880924</v>
      </c>
      <c r="I69" s="485">
        <v>119430</v>
      </c>
      <c r="J69" s="484">
        <v>22.551961282306447</v>
      </c>
      <c r="K69" s="485">
        <v>38280</v>
      </c>
      <c r="L69" s="484">
        <v>7.2284105994029195</v>
      </c>
      <c r="M69" s="485">
        <v>68568</v>
      </c>
      <c r="N69" s="484">
        <v>12.94769221472987</v>
      </c>
      <c r="O69" s="485">
        <v>17738</v>
      </c>
      <c r="P69" s="484">
        <v>3.3494657056480928</v>
      </c>
      <c r="Q69" s="485">
        <v>22250</v>
      </c>
      <c r="R69" s="484">
        <v>4.201466453414707</v>
      </c>
      <c r="S69" s="485">
        <v>32900</v>
      </c>
      <c r="T69" s="484">
        <v>6.212505452464892</v>
      </c>
      <c r="U69" s="485">
        <v>16246</v>
      </c>
      <c r="V69" s="636">
        <v>3.067731415828104</v>
      </c>
      <c r="W69" s="640">
        <v>42363</v>
      </c>
      <c r="X69" s="487">
        <v>8.252569979214192</v>
      </c>
      <c r="Y69" s="486">
        <v>192189</v>
      </c>
      <c r="Z69" s="487">
        <v>37.43958576435087</v>
      </c>
      <c r="AA69" s="486">
        <v>278779</v>
      </c>
      <c r="AB69" s="487">
        <v>54.30784425643493</v>
      </c>
    </row>
    <row r="70" spans="1:28" ht="18" customHeight="1">
      <c r="A70" s="497"/>
      <c r="B70" s="500">
        <v>8</v>
      </c>
      <c r="C70" s="501" t="s">
        <v>352</v>
      </c>
      <c r="D70" s="453">
        <v>837371</v>
      </c>
      <c r="E70" s="453">
        <v>48355</v>
      </c>
      <c r="F70" s="484">
        <v>5.774620807264641</v>
      </c>
      <c r="G70" s="485">
        <v>91029</v>
      </c>
      <c r="H70" s="484">
        <v>10.870808757408604</v>
      </c>
      <c r="I70" s="485">
        <v>205344</v>
      </c>
      <c r="J70" s="484">
        <v>24.522463758596846</v>
      </c>
      <c r="K70" s="485">
        <v>64332</v>
      </c>
      <c r="L70" s="484">
        <v>7.682616188045681</v>
      </c>
      <c r="M70" s="485">
        <v>102094</v>
      </c>
      <c r="N70" s="484">
        <v>12.19220632192899</v>
      </c>
      <c r="O70" s="485">
        <v>23741</v>
      </c>
      <c r="P70" s="484">
        <v>2.83518297146665</v>
      </c>
      <c r="Q70" s="485">
        <v>28364</v>
      </c>
      <c r="R70" s="484">
        <v>3.387268009042587</v>
      </c>
      <c r="S70" s="485">
        <v>46564</v>
      </c>
      <c r="T70" s="484">
        <v>5.560737116523023</v>
      </c>
      <c r="U70" s="485">
        <v>44304</v>
      </c>
      <c r="V70" s="636">
        <v>5.290844798780946</v>
      </c>
      <c r="W70" s="640">
        <v>49595</v>
      </c>
      <c r="X70" s="487">
        <v>6.253570001021351</v>
      </c>
      <c r="Y70" s="486">
        <v>296815</v>
      </c>
      <c r="Z70" s="487">
        <v>37.42621997889207</v>
      </c>
      <c r="AA70" s="486">
        <v>446657</v>
      </c>
      <c r="AB70" s="487">
        <v>56.32021002008658</v>
      </c>
    </row>
    <row r="71" spans="1:28" ht="18" customHeight="1">
      <c r="A71" s="497"/>
      <c r="B71" s="500">
        <v>9</v>
      </c>
      <c r="C71" s="501" t="s">
        <v>265</v>
      </c>
      <c r="D71" s="453">
        <v>568915</v>
      </c>
      <c r="E71" s="453">
        <v>31621</v>
      </c>
      <c r="F71" s="484">
        <v>5.558123797052284</v>
      </c>
      <c r="G71" s="485">
        <v>59549</v>
      </c>
      <c r="H71" s="484">
        <v>10.467117231923925</v>
      </c>
      <c r="I71" s="485">
        <v>161524</v>
      </c>
      <c r="J71" s="484">
        <v>28.391587495495813</v>
      </c>
      <c r="K71" s="485">
        <v>39800</v>
      </c>
      <c r="L71" s="484">
        <v>6.995772654966031</v>
      </c>
      <c r="M71" s="485">
        <v>72613</v>
      </c>
      <c r="N71" s="484">
        <v>12.763418085302725</v>
      </c>
      <c r="O71" s="485">
        <v>20397</v>
      </c>
      <c r="P71" s="484">
        <v>3.5852455990789482</v>
      </c>
      <c r="Q71" s="485">
        <v>20009</v>
      </c>
      <c r="R71" s="484">
        <v>3.517045604352144</v>
      </c>
      <c r="S71" s="485">
        <v>29483</v>
      </c>
      <c r="T71" s="484">
        <v>5.182320733325716</v>
      </c>
      <c r="U71" s="485">
        <v>22773</v>
      </c>
      <c r="V71" s="636">
        <v>4.002882680189483</v>
      </c>
      <c r="W71" s="640">
        <v>31715</v>
      </c>
      <c r="X71" s="487">
        <v>5.807097787754833</v>
      </c>
      <c r="Y71" s="486">
        <v>221652</v>
      </c>
      <c r="Z71" s="487">
        <v>40.58504930952023</v>
      </c>
      <c r="AA71" s="486">
        <v>292775</v>
      </c>
      <c r="AB71" s="487">
        <v>53.60785290272493</v>
      </c>
    </row>
    <row r="72" spans="1:28" ht="18" customHeight="1">
      <c r="A72" s="497"/>
      <c r="B72" s="500">
        <v>10</v>
      </c>
      <c r="C72" s="501" t="s">
        <v>353</v>
      </c>
      <c r="D72" s="453">
        <v>555570</v>
      </c>
      <c r="E72" s="453">
        <v>30854</v>
      </c>
      <c r="F72" s="484">
        <v>5.553575607034217</v>
      </c>
      <c r="G72" s="485">
        <v>60457</v>
      </c>
      <c r="H72" s="484">
        <v>10.881977068596216</v>
      </c>
      <c r="I72" s="485">
        <v>156245</v>
      </c>
      <c r="J72" s="484">
        <v>28.123368792411398</v>
      </c>
      <c r="K72" s="485">
        <v>38626</v>
      </c>
      <c r="L72" s="484">
        <v>6.952499235019889</v>
      </c>
      <c r="M72" s="485">
        <v>74067</v>
      </c>
      <c r="N72" s="484">
        <v>13.331713375452239</v>
      </c>
      <c r="O72" s="485">
        <v>20618</v>
      </c>
      <c r="P72" s="484">
        <v>3.711143510268733</v>
      </c>
      <c r="Q72" s="485">
        <v>24372</v>
      </c>
      <c r="R72" s="484">
        <v>4.386845942005508</v>
      </c>
      <c r="S72" s="485">
        <v>28894</v>
      </c>
      <c r="T72" s="484">
        <v>5.200784779595731</v>
      </c>
      <c r="U72" s="485">
        <v>17994</v>
      </c>
      <c r="V72" s="636">
        <v>3.238835790269453</v>
      </c>
      <c r="W72" s="640">
        <v>30912</v>
      </c>
      <c r="X72" s="487">
        <v>5.750256707888745</v>
      </c>
      <c r="Y72" s="486">
        <v>216939</v>
      </c>
      <c r="Z72" s="487">
        <v>40.35503817134693</v>
      </c>
      <c r="AA72" s="486">
        <v>289725</v>
      </c>
      <c r="AB72" s="487">
        <v>53.89470512076432</v>
      </c>
    </row>
    <row r="73" spans="1:28" ht="18" customHeight="1">
      <c r="A73" s="497"/>
      <c r="B73" s="500">
        <v>11</v>
      </c>
      <c r="C73" s="501" t="s">
        <v>263</v>
      </c>
      <c r="D73" s="453">
        <v>2069278</v>
      </c>
      <c r="E73" s="453">
        <v>35227</v>
      </c>
      <c r="F73" s="484">
        <v>1.7023812170235222</v>
      </c>
      <c r="G73" s="485">
        <v>221705</v>
      </c>
      <c r="H73" s="484">
        <v>10.714123476884208</v>
      </c>
      <c r="I73" s="485">
        <v>390333</v>
      </c>
      <c r="J73" s="484">
        <v>18.86324602107595</v>
      </c>
      <c r="K73" s="485">
        <v>178151</v>
      </c>
      <c r="L73" s="484">
        <v>8.609331370651987</v>
      </c>
      <c r="M73" s="485">
        <v>303397</v>
      </c>
      <c r="N73" s="484">
        <v>14.661973886544002</v>
      </c>
      <c r="O73" s="485">
        <v>73816</v>
      </c>
      <c r="P73" s="484">
        <v>3.5672345620066515</v>
      </c>
      <c r="Q73" s="485">
        <v>72094</v>
      </c>
      <c r="R73" s="484">
        <v>3.4840171306127066</v>
      </c>
      <c r="S73" s="485">
        <v>138484</v>
      </c>
      <c r="T73" s="484">
        <v>6.692382560487281</v>
      </c>
      <c r="U73" s="485">
        <v>153124</v>
      </c>
      <c r="V73" s="636">
        <v>7.399875705439289</v>
      </c>
      <c r="W73" s="640">
        <v>35310</v>
      </c>
      <c r="X73" s="487">
        <v>1.8427537661377946</v>
      </c>
      <c r="Y73" s="486">
        <v>612580</v>
      </c>
      <c r="Z73" s="487">
        <v>31.96924673069075</v>
      </c>
      <c r="AA73" s="486">
        <v>1268264</v>
      </c>
      <c r="AB73" s="487">
        <v>66.18799950317145</v>
      </c>
    </row>
    <row r="74" spans="1:28" ht="18" customHeight="1">
      <c r="A74" s="497"/>
      <c r="B74" s="500">
        <v>12</v>
      </c>
      <c r="C74" s="501" t="s">
        <v>354</v>
      </c>
      <c r="D74" s="453">
        <v>1711659</v>
      </c>
      <c r="E74" s="453">
        <v>44555</v>
      </c>
      <c r="F74" s="484">
        <v>2.6030301596287577</v>
      </c>
      <c r="G74" s="485">
        <v>183727</v>
      </c>
      <c r="H74" s="484">
        <v>10.73385528309085</v>
      </c>
      <c r="I74" s="485">
        <v>248581</v>
      </c>
      <c r="J74" s="484">
        <v>14.522810910350717</v>
      </c>
      <c r="K74" s="485">
        <v>159312</v>
      </c>
      <c r="L74" s="484">
        <v>9.307461357665282</v>
      </c>
      <c r="M74" s="485">
        <v>252222</v>
      </c>
      <c r="N74" s="484">
        <v>14.73552851356491</v>
      </c>
      <c r="O74" s="485">
        <v>64649</v>
      </c>
      <c r="P74" s="484">
        <v>3.7769789426515445</v>
      </c>
      <c r="Q74" s="485">
        <v>59189</v>
      </c>
      <c r="R74" s="484">
        <v>3.457990172107879</v>
      </c>
      <c r="S74" s="485">
        <v>124797</v>
      </c>
      <c r="T74" s="484">
        <v>7.290996629585683</v>
      </c>
      <c r="U74" s="485">
        <v>106606</v>
      </c>
      <c r="V74" s="636">
        <v>6.228226533439195</v>
      </c>
      <c r="W74" s="640">
        <v>48303</v>
      </c>
      <c r="X74" s="487">
        <v>3.0094333333541012</v>
      </c>
      <c r="Y74" s="486">
        <v>433150</v>
      </c>
      <c r="Z74" s="487">
        <v>26.98664779293892</v>
      </c>
      <c r="AA74" s="486">
        <v>1123600</v>
      </c>
      <c r="AB74" s="487">
        <v>70.00391887370697</v>
      </c>
    </row>
    <row r="75" spans="1:28" ht="18" customHeight="1">
      <c r="A75" s="497"/>
      <c r="B75" s="500">
        <v>13</v>
      </c>
      <c r="C75" s="501" t="s">
        <v>262</v>
      </c>
      <c r="D75" s="453">
        <v>3460120</v>
      </c>
      <c r="E75" s="453">
        <v>15069</v>
      </c>
      <c r="F75" s="484">
        <v>0.43550512698981536</v>
      </c>
      <c r="G75" s="485">
        <v>267000</v>
      </c>
      <c r="H75" s="484">
        <v>7.716495381663063</v>
      </c>
      <c r="I75" s="485">
        <v>411962</v>
      </c>
      <c r="J75" s="484">
        <v>11.906003260002542</v>
      </c>
      <c r="K75" s="485">
        <v>225880</v>
      </c>
      <c r="L75" s="484">
        <v>6.528097291423419</v>
      </c>
      <c r="M75" s="485">
        <v>466503</v>
      </c>
      <c r="N75" s="484">
        <v>13.482278071280765</v>
      </c>
      <c r="O75" s="485">
        <v>164005</v>
      </c>
      <c r="P75" s="484">
        <v>4.739864513369478</v>
      </c>
      <c r="Q75" s="485">
        <v>125314</v>
      </c>
      <c r="R75" s="484">
        <v>3.6216663005907312</v>
      </c>
      <c r="S75" s="485">
        <v>234619</v>
      </c>
      <c r="T75" s="484">
        <v>6.78066078633111</v>
      </c>
      <c r="U75" s="485">
        <v>483096</v>
      </c>
      <c r="V75" s="636">
        <v>13.961827913482768</v>
      </c>
      <c r="W75" s="640">
        <v>15676</v>
      </c>
      <c r="X75" s="487">
        <v>0.5265661277839883</v>
      </c>
      <c r="Y75" s="486">
        <v>679902</v>
      </c>
      <c r="Z75" s="487">
        <v>22.838311011264942</v>
      </c>
      <c r="AA75" s="486">
        <v>2281446</v>
      </c>
      <c r="AB75" s="487">
        <v>76.63512286095107</v>
      </c>
    </row>
    <row r="76" spans="1:28" ht="18" customHeight="1">
      <c r="A76" s="497"/>
      <c r="B76" s="500">
        <v>14</v>
      </c>
      <c r="C76" s="501" t="s">
        <v>264</v>
      </c>
      <c r="D76" s="453">
        <v>2474382</v>
      </c>
      <c r="E76" s="453">
        <v>21335</v>
      </c>
      <c r="F76" s="484">
        <v>0.8622354996116202</v>
      </c>
      <c r="G76" s="485">
        <v>245739</v>
      </c>
      <c r="H76" s="484">
        <v>9.931328307431917</v>
      </c>
      <c r="I76" s="485">
        <v>460035</v>
      </c>
      <c r="J76" s="484">
        <v>18.5919150721271</v>
      </c>
      <c r="K76" s="485">
        <v>200688</v>
      </c>
      <c r="L76" s="484">
        <v>8.110631260654175</v>
      </c>
      <c r="M76" s="485">
        <v>339338</v>
      </c>
      <c r="N76" s="484">
        <v>13.714050619508225</v>
      </c>
      <c r="O76" s="485">
        <v>100489</v>
      </c>
      <c r="P76" s="484">
        <v>4.061175679422175</v>
      </c>
      <c r="Q76" s="485">
        <v>91968</v>
      </c>
      <c r="R76" s="484">
        <v>3.7168068632895</v>
      </c>
      <c r="S76" s="485">
        <v>177240</v>
      </c>
      <c r="T76" s="484">
        <v>7.163000700781043</v>
      </c>
      <c r="U76" s="485">
        <v>113435</v>
      </c>
      <c r="V76" s="636">
        <v>4.5843770282842335</v>
      </c>
      <c r="W76" s="640">
        <v>22592</v>
      </c>
      <c r="X76" s="487">
        <v>0.9569041575266196</v>
      </c>
      <c r="Y76" s="486">
        <v>706248</v>
      </c>
      <c r="Z76" s="487">
        <v>29.91375918222645</v>
      </c>
      <c r="AA76" s="486">
        <v>1632107</v>
      </c>
      <c r="AB76" s="487">
        <v>69.12933666024693</v>
      </c>
    </row>
    <row r="77" spans="1:28" ht="18" customHeight="1">
      <c r="A77" s="497"/>
      <c r="B77" s="500">
        <v>15</v>
      </c>
      <c r="C77" s="501" t="s">
        <v>355</v>
      </c>
      <c r="D77" s="453">
        <v>649703</v>
      </c>
      <c r="E77" s="453">
        <v>42327</v>
      </c>
      <c r="F77" s="484">
        <v>6.514822926783468</v>
      </c>
      <c r="G77" s="485">
        <v>101906</v>
      </c>
      <c r="H77" s="484">
        <v>15.685012998246892</v>
      </c>
      <c r="I77" s="485">
        <v>132468</v>
      </c>
      <c r="J77" s="484">
        <v>20.38900851619894</v>
      </c>
      <c r="K77" s="485">
        <v>46525</v>
      </c>
      <c r="L77" s="484">
        <v>7.160964317542015</v>
      </c>
      <c r="M77" s="485">
        <v>96034</v>
      </c>
      <c r="N77" s="484">
        <v>14.781215416890486</v>
      </c>
      <c r="O77" s="485">
        <v>23662</v>
      </c>
      <c r="P77" s="484">
        <v>3.641971793265538</v>
      </c>
      <c r="Q77" s="485">
        <v>27514</v>
      </c>
      <c r="R77" s="484">
        <v>4.23485808130792</v>
      </c>
      <c r="S77" s="485">
        <v>38322</v>
      </c>
      <c r="T77" s="484">
        <v>5.8983874170197765</v>
      </c>
      <c r="U77" s="485">
        <v>15386</v>
      </c>
      <c r="V77" s="636">
        <v>2.3681589895690798</v>
      </c>
      <c r="W77" s="640">
        <v>43735</v>
      </c>
      <c r="X77" s="487">
        <v>6.8948175754394105</v>
      </c>
      <c r="Y77" s="486">
        <v>235965</v>
      </c>
      <c r="Z77" s="487">
        <v>37.19985433150932</v>
      </c>
      <c r="AA77" s="486">
        <v>354617</v>
      </c>
      <c r="AB77" s="487">
        <v>55.90532809305127</v>
      </c>
    </row>
    <row r="78" spans="1:28" ht="18" customHeight="1">
      <c r="A78" s="497"/>
      <c r="B78" s="500">
        <v>16</v>
      </c>
      <c r="C78" s="501" t="s">
        <v>356</v>
      </c>
      <c r="D78" s="453">
        <v>302575</v>
      </c>
      <c r="E78" s="453">
        <v>11706</v>
      </c>
      <c r="F78" s="484">
        <v>3.868792861274064</v>
      </c>
      <c r="G78" s="485">
        <v>41831</v>
      </c>
      <c r="H78" s="484">
        <v>13.82500206560357</v>
      </c>
      <c r="I78" s="485">
        <v>85822</v>
      </c>
      <c r="J78" s="484">
        <v>28.36387672477898</v>
      </c>
      <c r="K78" s="485">
        <v>20519</v>
      </c>
      <c r="L78" s="484">
        <v>6.781459142361398</v>
      </c>
      <c r="M78" s="485">
        <v>42031</v>
      </c>
      <c r="N78" s="484">
        <v>13.891101379823183</v>
      </c>
      <c r="O78" s="485">
        <v>9298</v>
      </c>
      <c r="P78" s="484">
        <v>3.0729571180699002</v>
      </c>
      <c r="Q78" s="485">
        <v>11845</v>
      </c>
      <c r="R78" s="484">
        <v>3.914731884656697</v>
      </c>
      <c r="S78" s="485">
        <v>17157</v>
      </c>
      <c r="T78" s="484">
        <v>5.670329670329671</v>
      </c>
      <c r="U78" s="485">
        <v>5982</v>
      </c>
      <c r="V78" s="636">
        <v>1.9770304883086838</v>
      </c>
      <c r="W78" s="640">
        <v>12685</v>
      </c>
      <c r="X78" s="487">
        <v>4.276904714541476</v>
      </c>
      <c r="Y78" s="486">
        <v>127900</v>
      </c>
      <c r="Z78" s="487">
        <v>43.12306763814385</v>
      </c>
      <c r="AA78" s="486">
        <v>156008</v>
      </c>
      <c r="AB78" s="487">
        <v>52.600027647314676</v>
      </c>
    </row>
    <row r="79" spans="1:28" ht="18" customHeight="1">
      <c r="A79" s="497"/>
      <c r="B79" s="500">
        <v>17</v>
      </c>
      <c r="C79" s="501" t="s">
        <v>271</v>
      </c>
      <c r="D79" s="453">
        <v>320802</v>
      </c>
      <c r="E79" s="453">
        <v>10266</v>
      </c>
      <c r="F79" s="484">
        <v>3.2001047375016363</v>
      </c>
      <c r="G79" s="485">
        <v>40617</v>
      </c>
      <c r="H79" s="484">
        <v>12.661080666579386</v>
      </c>
      <c r="I79" s="485">
        <v>70211</v>
      </c>
      <c r="J79" s="484">
        <v>21.886085498220087</v>
      </c>
      <c r="K79" s="485">
        <v>22104</v>
      </c>
      <c r="L79" s="484">
        <v>6.890231357659865</v>
      </c>
      <c r="M79" s="485">
        <v>47425</v>
      </c>
      <c r="N79" s="484">
        <v>14.783261949738469</v>
      </c>
      <c r="O79" s="485">
        <v>13424</v>
      </c>
      <c r="P79" s="484">
        <v>4.1845125653830095</v>
      </c>
      <c r="Q79" s="485">
        <v>13592</v>
      </c>
      <c r="R79" s="484">
        <v>4.236881316201271</v>
      </c>
      <c r="S79" s="485">
        <v>18756</v>
      </c>
      <c r="T79" s="484">
        <v>5.8465969663530775</v>
      </c>
      <c r="U79" s="485">
        <v>15526</v>
      </c>
      <c r="V79" s="636">
        <v>4.839745388121021</v>
      </c>
      <c r="W79" s="640">
        <v>12391</v>
      </c>
      <c r="X79" s="487">
        <v>4.05894993383037</v>
      </c>
      <c r="Y79" s="486">
        <v>110987</v>
      </c>
      <c r="Z79" s="487">
        <v>36.356280873701174</v>
      </c>
      <c r="AA79" s="486">
        <v>181898</v>
      </c>
      <c r="AB79" s="487">
        <v>59.58476919246846</v>
      </c>
    </row>
    <row r="80" spans="1:28" ht="18" customHeight="1">
      <c r="A80" s="497"/>
      <c r="B80" s="500">
        <v>18</v>
      </c>
      <c r="C80" s="501" t="s">
        <v>272</v>
      </c>
      <c r="D80" s="453">
        <v>222248</v>
      </c>
      <c r="E80" s="453">
        <v>9215</v>
      </c>
      <c r="F80" s="484">
        <v>4.146269032792197</v>
      </c>
      <c r="G80" s="485">
        <v>32861</v>
      </c>
      <c r="H80" s="484">
        <v>14.78573485475685</v>
      </c>
      <c r="I80" s="485">
        <v>53133</v>
      </c>
      <c r="J80" s="484">
        <v>23.907076779093625</v>
      </c>
      <c r="K80" s="485">
        <v>13943</v>
      </c>
      <c r="L80" s="484">
        <v>6.273622259817861</v>
      </c>
      <c r="M80" s="485">
        <v>31510</v>
      </c>
      <c r="N80" s="484">
        <v>14.177855368777223</v>
      </c>
      <c r="O80" s="485">
        <v>7900</v>
      </c>
      <c r="P80" s="484">
        <v>3.554587667830532</v>
      </c>
      <c r="Q80" s="485">
        <v>8863</v>
      </c>
      <c r="R80" s="484">
        <v>3.987887405061013</v>
      </c>
      <c r="S80" s="485">
        <v>14112</v>
      </c>
      <c r="T80" s="484">
        <v>6.3496634390410716</v>
      </c>
      <c r="U80" s="485">
        <v>3832</v>
      </c>
      <c r="V80" s="636">
        <v>1.7241999928008351</v>
      </c>
      <c r="W80" s="640">
        <v>10231</v>
      </c>
      <c r="X80" s="487">
        <v>4.684180646106513</v>
      </c>
      <c r="Y80" s="486">
        <v>86091</v>
      </c>
      <c r="Z80" s="487">
        <v>39.41606841989598</v>
      </c>
      <c r="AA80" s="486">
        <v>122094</v>
      </c>
      <c r="AB80" s="487">
        <v>55.8997509339975</v>
      </c>
    </row>
    <row r="81" spans="1:28" ht="18" customHeight="1">
      <c r="A81" s="497"/>
      <c r="B81" s="500">
        <v>19</v>
      </c>
      <c r="C81" s="501" t="s">
        <v>357</v>
      </c>
      <c r="D81" s="453">
        <v>236016</v>
      </c>
      <c r="E81" s="453">
        <v>17518</v>
      </c>
      <c r="F81" s="484">
        <v>7.422378143854654</v>
      </c>
      <c r="G81" s="485">
        <v>28542</v>
      </c>
      <c r="H81" s="484">
        <v>12.093247915395565</v>
      </c>
      <c r="I81" s="485">
        <v>57347</v>
      </c>
      <c r="J81" s="484">
        <v>24.297928953969222</v>
      </c>
      <c r="K81" s="485">
        <v>13280</v>
      </c>
      <c r="L81" s="484">
        <v>5.626737170361332</v>
      </c>
      <c r="M81" s="485">
        <v>30687</v>
      </c>
      <c r="N81" s="484">
        <v>13.002084604433598</v>
      </c>
      <c r="O81" s="485">
        <v>11497</v>
      </c>
      <c r="P81" s="484">
        <v>4.871279913226221</v>
      </c>
      <c r="Q81" s="485">
        <v>10577</v>
      </c>
      <c r="R81" s="484">
        <v>4.481475832146973</v>
      </c>
      <c r="S81" s="485">
        <v>13275</v>
      </c>
      <c r="T81" s="484">
        <v>5.624618669920683</v>
      </c>
      <c r="U81" s="485">
        <v>4614</v>
      </c>
      <c r="V81" s="636">
        <v>1.9549522066300589</v>
      </c>
      <c r="W81" s="640">
        <v>17581</v>
      </c>
      <c r="X81" s="487">
        <v>7.597600712180534</v>
      </c>
      <c r="Y81" s="486">
        <v>86142</v>
      </c>
      <c r="Z81" s="487">
        <v>37.226125962610524</v>
      </c>
      <c r="AA81" s="486">
        <v>127679</v>
      </c>
      <c r="AB81" s="487">
        <v>55.176273325208946</v>
      </c>
    </row>
    <row r="82" spans="1:28" ht="18" customHeight="1">
      <c r="A82" s="497"/>
      <c r="B82" s="500">
        <v>20</v>
      </c>
      <c r="C82" s="501" t="s">
        <v>358</v>
      </c>
      <c r="D82" s="453">
        <v>615866</v>
      </c>
      <c r="E82" s="453">
        <v>58518</v>
      </c>
      <c r="F82" s="484">
        <v>9.50174226211546</v>
      </c>
      <c r="G82" s="485">
        <v>71853</v>
      </c>
      <c r="H82" s="484">
        <v>11.666986000201343</v>
      </c>
      <c r="I82" s="485">
        <v>150463</v>
      </c>
      <c r="J82" s="484">
        <v>24.431126251489772</v>
      </c>
      <c r="K82" s="485">
        <v>35910</v>
      </c>
      <c r="L82" s="484">
        <v>5.830813845869069</v>
      </c>
      <c r="M82" s="485">
        <v>81204</v>
      </c>
      <c r="N82" s="484">
        <v>13.185335771093062</v>
      </c>
      <c r="O82" s="485">
        <v>27731</v>
      </c>
      <c r="P82" s="484">
        <v>4.5027652119129815</v>
      </c>
      <c r="Q82" s="485">
        <v>25771</v>
      </c>
      <c r="R82" s="484">
        <v>4.184514163795371</v>
      </c>
      <c r="S82" s="485">
        <v>29834</v>
      </c>
      <c r="T82" s="484">
        <v>4.844235596704478</v>
      </c>
      <c r="U82" s="485">
        <v>21021</v>
      </c>
      <c r="V82" s="636">
        <v>3.413242491061367</v>
      </c>
      <c r="W82" s="640">
        <v>58677</v>
      </c>
      <c r="X82" s="487">
        <v>9.864250350931755</v>
      </c>
      <c r="Y82" s="486">
        <v>222731</v>
      </c>
      <c r="Z82" s="487">
        <v>37.44353571098353</v>
      </c>
      <c r="AA82" s="486">
        <v>313437</v>
      </c>
      <c r="AB82" s="487">
        <v>52.692213938084706</v>
      </c>
    </row>
    <row r="83" spans="1:28" ht="18" customHeight="1">
      <c r="A83" s="497"/>
      <c r="B83" s="500">
        <v>21</v>
      </c>
      <c r="C83" s="501" t="s">
        <v>359</v>
      </c>
      <c r="D83" s="453">
        <v>577220</v>
      </c>
      <c r="E83" s="453">
        <v>18918</v>
      </c>
      <c r="F83" s="484">
        <v>3.277433214372336</v>
      </c>
      <c r="G83" s="485">
        <v>71336</v>
      </c>
      <c r="H83" s="484">
        <v>12.35854613492256</v>
      </c>
      <c r="I83" s="485">
        <v>163072</v>
      </c>
      <c r="J83" s="484">
        <v>28.25127334465195</v>
      </c>
      <c r="K83" s="485">
        <v>38042</v>
      </c>
      <c r="L83" s="484">
        <v>6.590554727833409</v>
      </c>
      <c r="M83" s="485">
        <v>80756</v>
      </c>
      <c r="N83" s="484">
        <v>13.990506219465715</v>
      </c>
      <c r="O83" s="485">
        <v>20835</v>
      </c>
      <c r="P83" s="484">
        <v>3.609542288901978</v>
      </c>
      <c r="Q83" s="485">
        <v>21966</v>
      </c>
      <c r="R83" s="484">
        <v>3.8054814455493573</v>
      </c>
      <c r="S83" s="485">
        <v>31623</v>
      </c>
      <c r="T83" s="484">
        <v>5.478500398461591</v>
      </c>
      <c r="U83" s="485">
        <v>19916</v>
      </c>
      <c r="V83" s="636">
        <v>3.4503308963653376</v>
      </c>
      <c r="W83" s="640">
        <v>19090</v>
      </c>
      <c r="X83" s="487">
        <v>3.4254195196876394</v>
      </c>
      <c r="Y83" s="486">
        <v>234914</v>
      </c>
      <c r="Z83" s="487">
        <v>42.151859667255216</v>
      </c>
      <c r="AA83" s="486">
        <v>303300</v>
      </c>
      <c r="AB83" s="487">
        <v>54.42272081305715</v>
      </c>
    </row>
    <row r="84" spans="1:28" ht="18" customHeight="1">
      <c r="A84" s="497"/>
      <c r="B84" s="500">
        <v>22</v>
      </c>
      <c r="C84" s="501" t="s">
        <v>360</v>
      </c>
      <c r="D84" s="453">
        <v>1088347</v>
      </c>
      <c r="E84" s="453">
        <v>41145</v>
      </c>
      <c r="F84" s="484">
        <v>3.7805038282827073</v>
      </c>
      <c r="G84" s="485">
        <v>121850</v>
      </c>
      <c r="H84" s="484">
        <v>11.19587778530193</v>
      </c>
      <c r="I84" s="485">
        <v>330011</v>
      </c>
      <c r="J84" s="484">
        <v>30.322222599961222</v>
      </c>
      <c r="K84" s="485">
        <v>79649</v>
      </c>
      <c r="L84" s="484">
        <v>7.318346078961949</v>
      </c>
      <c r="M84" s="485">
        <v>143629</v>
      </c>
      <c r="N84" s="484">
        <v>13.196985887772925</v>
      </c>
      <c r="O84" s="485">
        <v>42553</v>
      </c>
      <c r="P84" s="484">
        <v>3.909874332359073</v>
      </c>
      <c r="Q84" s="485">
        <v>38229</v>
      </c>
      <c r="R84" s="484">
        <v>3.512574574101826</v>
      </c>
      <c r="S84" s="485">
        <v>58337</v>
      </c>
      <c r="T84" s="484">
        <v>5.360147085442419</v>
      </c>
      <c r="U84" s="485">
        <v>30052</v>
      </c>
      <c r="V84" s="636">
        <v>2.7612516963799227</v>
      </c>
      <c r="W84" s="640">
        <v>45078</v>
      </c>
      <c r="X84" s="487">
        <v>4.259492863521041</v>
      </c>
      <c r="Y84" s="486">
        <v>452382</v>
      </c>
      <c r="Z84" s="487">
        <v>42.746304196844925</v>
      </c>
      <c r="AA84" s="486">
        <v>560835</v>
      </c>
      <c r="AB84" s="487">
        <v>52.994202939634036</v>
      </c>
    </row>
    <row r="85" spans="1:28" ht="18" customHeight="1">
      <c r="A85" s="497"/>
      <c r="B85" s="500">
        <v>23</v>
      </c>
      <c r="C85" s="501" t="s">
        <v>261</v>
      </c>
      <c r="D85" s="453">
        <v>2162937</v>
      </c>
      <c r="E85" s="453">
        <v>40026</v>
      </c>
      <c r="F85" s="484">
        <v>1.8505393360971678</v>
      </c>
      <c r="G85" s="485">
        <v>208989</v>
      </c>
      <c r="H85" s="484">
        <v>9.662278651666693</v>
      </c>
      <c r="I85" s="485">
        <v>660145</v>
      </c>
      <c r="J85" s="484">
        <v>30.520768751008465</v>
      </c>
      <c r="K85" s="485">
        <v>161061</v>
      </c>
      <c r="L85" s="484">
        <v>7.446402738498625</v>
      </c>
      <c r="M85" s="485">
        <v>295066</v>
      </c>
      <c r="N85" s="484">
        <v>13.641913749683878</v>
      </c>
      <c r="O85" s="485">
        <v>74301</v>
      </c>
      <c r="P85" s="484">
        <v>3.4351902066495694</v>
      </c>
      <c r="Q85" s="485">
        <v>67256</v>
      </c>
      <c r="R85" s="484">
        <v>3.1094756805214394</v>
      </c>
      <c r="S85" s="485">
        <v>119316</v>
      </c>
      <c r="T85" s="484">
        <v>5.51638813335756</v>
      </c>
      <c r="U85" s="485">
        <v>142630</v>
      </c>
      <c r="V85" s="636">
        <v>6.594274359354896</v>
      </c>
      <c r="W85" s="640">
        <v>43230</v>
      </c>
      <c r="X85" s="487">
        <v>2.139773806654137</v>
      </c>
      <c r="Y85" s="486">
        <v>869637</v>
      </c>
      <c r="Z85" s="487">
        <v>43.044794677244596</v>
      </c>
      <c r="AA85" s="486">
        <v>1107440</v>
      </c>
      <c r="AB85" s="487">
        <v>54.81543151610126</v>
      </c>
    </row>
    <row r="86" spans="1:28" ht="18" customHeight="1">
      <c r="A86" s="497"/>
      <c r="B86" s="500">
        <v>24</v>
      </c>
      <c r="C86" s="501" t="s">
        <v>361</v>
      </c>
      <c r="D86" s="453">
        <v>511778</v>
      </c>
      <c r="E86" s="453">
        <v>16316</v>
      </c>
      <c r="F86" s="484">
        <v>3.1881010907072986</v>
      </c>
      <c r="G86" s="485">
        <v>54490</v>
      </c>
      <c r="H86" s="484">
        <v>10.647194682069179</v>
      </c>
      <c r="I86" s="485">
        <v>152527</v>
      </c>
      <c r="J86" s="484">
        <v>29.80335223475804</v>
      </c>
      <c r="K86" s="485">
        <v>40414</v>
      </c>
      <c r="L86" s="484">
        <v>7.896783370914733</v>
      </c>
      <c r="M86" s="485">
        <v>60512</v>
      </c>
      <c r="N86" s="484">
        <v>11.8238767590635</v>
      </c>
      <c r="O86" s="485">
        <v>15950</v>
      </c>
      <c r="P86" s="484">
        <v>3.1165857070839307</v>
      </c>
      <c r="Q86" s="485">
        <v>19257</v>
      </c>
      <c r="R86" s="484">
        <v>3.762764323593433</v>
      </c>
      <c r="S86" s="485">
        <v>28892</v>
      </c>
      <c r="T86" s="484">
        <v>5.645416567339745</v>
      </c>
      <c r="U86" s="485">
        <v>27250</v>
      </c>
      <c r="V86" s="636">
        <v>5.324574327149663</v>
      </c>
      <c r="W86" s="640">
        <v>21222</v>
      </c>
      <c r="X86" s="487">
        <v>4.379932635472047</v>
      </c>
      <c r="Y86" s="486">
        <v>207418</v>
      </c>
      <c r="Z86" s="487">
        <v>42.808258759039724</v>
      </c>
      <c r="AA86" s="486">
        <v>255888</v>
      </c>
      <c r="AB86" s="487">
        <v>52.81180860548823</v>
      </c>
    </row>
    <row r="87" spans="1:28" ht="18" customHeight="1">
      <c r="A87" s="497"/>
      <c r="B87" s="500">
        <v>25</v>
      </c>
      <c r="C87" s="501" t="s">
        <v>362</v>
      </c>
      <c r="D87" s="453">
        <v>392371</v>
      </c>
      <c r="E87" s="453">
        <v>11740</v>
      </c>
      <c r="F87" s="484">
        <v>2.9920661822611763</v>
      </c>
      <c r="G87" s="485">
        <v>34709</v>
      </c>
      <c r="H87" s="484">
        <v>8.845964660996861</v>
      </c>
      <c r="I87" s="485">
        <v>128214</v>
      </c>
      <c r="J87" s="484">
        <v>32.67672687329084</v>
      </c>
      <c r="K87" s="485">
        <v>25277</v>
      </c>
      <c r="L87" s="484">
        <v>6.442117281858241</v>
      </c>
      <c r="M87" s="485">
        <v>46737</v>
      </c>
      <c r="N87" s="484">
        <v>11.911430763231737</v>
      </c>
      <c r="O87" s="485">
        <v>13081</v>
      </c>
      <c r="P87" s="484">
        <v>3.333834559638709</v>
      </c>
      <c r="Q87" s="485">
        <v>15419</v>
      </c>
      <c r="R87" s="484">
        <v>3.9296991877585246</v>
      </c>
      <c r="S87" s="485">
        <v>21633</v>
      </c>
      <c r="T87" s="484">
        <v>5.513404405524364</v>
      </c>
      <c r="U87" s="485">
        <v>20009</v>
      </c>
      <c r="V87" s="636">
        <v>5.099510412339342</v>
      </c>
      <c r="W87" s="640">
        <v>12079</v>
      </c>
      <c r="X87" s="487">
        <v>3.2438863256723294</v>
      </c>
      <c r="Y87" s="486">
        <v>163067</v>
      </c>
      <c r="Z87" s="487">
        <v>43.79259967451029</v>
      </c>
      <c r="AA87" s="486">
        <v>197216</v>
      </c>
      <c r="AB87" s="487">
        <v>52.96351399981738</v>
      </c>
    </row>
    <row r="88" spans="1:28" ht="18" customHeight="1">
      <c r="A88" s="497"/>
      <c r="B88" s="500">
        <v>26</v>
      </c>
      <c r="C88" s="501" t="s">
        <v>363</v>
      </c>
      <c r="D88" s="453">
        <v>687458</v>
      </c>
      <c r="E88" s="453">
        <v>16324</v>
      </c>
      <c r="F88" s="484">
        <v>2.3745450631165834</v>
      </c>
      <c r="G88" s="485">
        <v>61220</v>
      </c>
      <c r="H88" s="484">
        <v>8.905271303846925</v>
      </c>
      <c r="I88" s="485">
        <v>130625</v>
      </c>
      <c r="J88" s="484">
        <v>19.001160798186945</v>
      </c>
      <c r="K88" s="485">
        <v>48599</v>
      </c>
      <c r="L88" s="484">
        <v>7.069377329233204</v>
      </c>
      <c r="M88" s="485">
        <v>103656</v>
      </c>
      <c r="N88" s="484">
        <v>15.078157501985576</v>
      </c>
      <c r="O88" s="485">
        <v>35284</v>
      </c>
      <c r="P88" s="484">
        <v>5.13253173284768</v>
      </c>
      <c r="Q88" s="485">
        <v>33714</v>
      </c>
      <c r="R88" s="484">
        <v>4.904154144689567</v>
      </c>
      <c r="S88" s="485">
        <v>42008</v>
      </c>
      <c r="T88" s="484">
        <v>6.110627849264973</v>
      </c>
      <c r="U88" s="485">
        <v>59911</v>
      </c>
      <c r="V88" s="636">
        <v>8.714859671427199</v>
      </c>
      <c r="W88" s="640">
        <v>16952</v>
      </c>
      <c r="X88" s="487">
        <v>2.701311614906931</v>
      </c>
      <c r="Y88" s="486">
        <v>192020</v>
      </c>
      <c r="Z88" s="487">
        <v>30.598504972535924</v>
      </c>
      <c r="AA88" s="486">
        <v>418575</v>
      </c>
      <c r="AB88" s="487">
        <v>66.70018341255715</v>
      </c>
    </row>
    <row r="89" spans="1:28" ht="18" customHeight="1">
      <c r="A89" s="497"/>
      <c r="B89" s="500">
        <v>27</v>
      </c>
      <c r="C89" s="501" t="s">
        <v>364</v>
      </c>
      <c r="D89" s="453">
        <v>2181227</v>
      </c>
      <c r="E89" s="453">
        <v>13191</v>
      </c>
      <c r="F89" s="484">
        <v>0.6047513624212427</v>
      </c>
      <c r="G89" s="485">
        <v>222029</v>
      </c>
      <c r="H89" s="484">
        <v>10.179087275189607</v>
      </c>
      <c r="I89" s="485">
        <v>427117</v>
      </c>
      <c r="J89" s="484">
        <v>19.581501604372217</v>
      </c>
      <c r="K89" s="485">
        <v>189425</v>
      </c>
      <c r="L89" s="484">
        <v>8.684332258861641</v>
      </c>
      <c r="M89" s="485">
        <v>353142</v>
      </c>
      <c r="N89" s="484">
        <v>16.190061832170606</v>
      </c>
      <c r="O89" s="485">
        <v>93803</v>
      </c>
      <c r="P89" s="484">
        <v>4.300469414691823</v>
      </c>
      <c r="Q89" s="485">
        <v>96393</v>
      </c>
      <c r="R89" s="484">
        <v>4.419209921755049</v>
      </c>
      <c r="S89" s="485">
        <v>143891</v>
      </c>
      <c r="T89" s="484">
        <v>6.5967916223300005</v>
      </c>
      <c r="U89" s="485">
        <v>170523</v>
      </c>
      <c r="V89" s="636">
        <v>7.8177557860782025</v>
      </c>
      <c r="W89" s="640">
        <v>13917</v>
      </c>
      <c r="X89" s="487">
        <v>0.6921456365531675</v>
      </c>
      <c r="Y89" s="486">
        <v>649251</v>
      </c>
      <c r="Z89" s="487">
        <v>32.28973533647916</v>
      </c>
      <c r="AA89" s="486">
        <v>1347536</v>
      </c>
      <c r="AB89" s="487">
        <v>67.01811902696767</v>
      </c>
    </row>
    <row r="90" spans="1:28" ht="18" customHeight="1" thickBot="1">
      <c r="A90" s="497"/>
      <c r="B90" s="500">
        <v>28</v>
      </c>
      <c r="C90" s="501" t="s">
        <v>275</v>
      </c>
      <c r="D90" s="453">
        <v>1427596</v>
      </c>
      <c r="E90" s="453">
        <v>28318</v>
      </c>
      <c r="F90" s="484">
        <v>1.9836144119204595</v>
      </c>
      <c r="G90" s="485">
        <v>140284</v>
      </c>
      <c r="H90" s="484">
        <v>9.826589595375722</v>
      </c>
      <c r="I90" s="485">
        <v>323058</v>
      </c>
      <c r="J90" s="484">
        <v>22.62951143040468</v>
      </c>
      <c r="K90" s="485">
        <v>114381</v>
      </c>
      <c r="L90" s="484">
        <v>8.012140689662901</v>
      </c>
      <c r="M90" s="485">
        <v>210247</v>
      </c>
      <c r="N90" s="484">
        <v>14.727345831733906</v>
      </c>
      <c r="O90" s="485">
        <v>53829</v>
      </c>
      <c r="P90" s="484">
        <v>3.7706045687995764</v>
      </c>
      <c r="Q90" s="485">
        <v>60720</v>
      </c>
      <c r="R90" s="484">
        <v>4.253304156077769</v>
      </c>
      <c r="S90" s="485">
        <v>88775</v>
      </c>
      <c r="T90" s="484">
        <v>6.218495989061331</v>
      </c>
      <c r="U90" s="485">
        <v>80834</v>
      </c>
      <c r="V90" s="636">
        <v>5.66224618169286</v>
      </c>
      <c r="W90" s="640">
        <v>32670</v>
      </c>
      <c r="X90" s="487">
        <v>2.4258183702836877</v>
      </c>
      <c r="Y90" s="486">
        <v>463670</v>
      </c>
      <c r="Z90" s="487">
        <v>34.428503328724744</v>
      </c>
      <c r="AA90" s="486">
        <v>850422</v>
      </c>
      <c r="AB90" s="487">
        <v>63.14567830099156</v>
      </c>
    </row>
    <row r="91" spans="1:28" ht="18" customHeight="1" thickBot="1">
      <c r="A91" s="502"/>
      <c r="B91" s="488">
        <v>29</v>
      </c>
      <c r="C91" s="489" t="s">
        <v>277</v>
      </c>
      <c r="D91" s="457">
        <v>345070</v>
      </c>
      <c r="E91" s="457">
        <v>10385</v>
      </c>
      <c r="F91" s="490">
        <v>3.0095342973889356</v>
      </c>
      <c r="G91" s="491">
        <v>31899</v>
      </c>
      <c r="H91" s="490">
        <v>9.244211319442432</v>
      </c>
      <c r="I91" s="491">
        <v>70828</v>
      </c>
      <c r="J91" s="490">
        <v>20.52569043962095</v>
      </c>
      <c r="K91" s="491">
        <v>22141</v>
      </c>
      <c r="L91" s="490">
        <v>6.416379285362391</v>
      </c>
      <c r="M91" s="491">
        <v>54213</v>
      </c>
      <c r="N91" s="490">
        <v>15.71072536007187</v>
      </c>
      <c r="O91" s="491">
        <v>11858</v>
      </c>
      <c r="P91" s="490">
        <v>3.4364042078418873</v>
      </c>
      <c r="Q91" s="491">
        <v>18165</v>
      </c>
      <c r="R91" s="490">
        <v>5.2641493030399635</v>
      </c>
      <c r="S91" s="491">
        <v>24462</v>
      </c>
      <c r="T91" s="490">
        <v>7.08899643550584</v>
      </c>
      <c r="U91" s="491">
        <v>12937</v>
      </c>
      <c r="V91" s="637">
        <v>3.749094386646188</v>
      </c>
      <c r="W91" s="641">
        <v>10457</v>
      </c>
      <c r="X91" s="490">
        <v>3.1484375235222033</v>
      </c>
      <c r="Y91" s="491">
        <v>102755</v>
      </c>
      <c r="Z91" s="490">
        <v>30.937907404563838</v>
      </c>
      <c r="AA91" s="491">
        <v>218921</v>
      </c>
      <c r="AB91" s="551">
        <v>65.91365507191395</v>
      </c>
    </row>
    <row r="92" spans="1:28" ht="18" customHeight="1">
      <c r="A92" s="497"/>
      <c r="B92" s="500">
        <v>30</v>
      </c>
      <c r="C92" s="501" t="s">
        <v>276</v>
      </c>
      <c r="D92" s="453">
        <v>253134</v>
      </c>
      <c r="E92" s="453">
        <v>22028</v>
      </c>
      <c r="F92" s="484">
        <v>8.702110344718609</v>
      </c>
      <c r="G92" s="485">
        <v>29649</v>
      </c>
      <c r="H92" s="484">
        <v>11.712768731185855</v>
      </c>
      <c r="I92" s="485">
        <v>43869</v>
      </c>
      <c r="J92" s="484">
        <v>17.330346772855485</v>
      </c>
      <c r="K92" s="485">
        <v>18723</v>
      </c>
      <c r="L92" s="484">
        <v>7.396477754865012</v>
      </c>
      <c r="M92" s="485">
        <v>35739</v>
      </c>
      <c r="N92" s="484">
        <v>14.118609116120314</v>
      </c>
      <c r="O92" s="485">
        <v>9495</v>
      </c>
      <c r="P92" s="484">
        <v>3.7509777430135816</v>
      </c>
      <c r="Q92" s="485">
        <v>14540</v>
      </c>
      <c r="R92" s="484">
        <v>5.743993299991309</v>
      </c>
      <c r="S92" s="485">
        <v>15664</v>
      </c>
      <c r="T92" s="484">
        <v>6.1880268948462085</v>
      </c>
      <c r="U92" s="485">
        <v>7429</v>
      </c>
      <c r="V92" s="636">
        <v>2.9348092314742393</v>
      </c>
      <c r="W92" s="640">
        <v>24273</v>
      </c>
      <c r="X92" s="487">
        <v>9.878919842901041</v>
      </c>
      <c r="Y92" s="486">
        <v>73556</v>
      </c>
      <c r="Z92" s="487">
        <v>29.93671272460878</v>
      </c>
      <c r="AA92" s="486">
        <v>147876</v>
      </c>
      <c r="AB92" s="487">
        <v>60.184367432490184</v>
      </c>
    </row>
    <row r="93" spans="1:28" ht="18" customHeight="1">
      <c r="A93" s="497"/>
      <c r="B93" s="500">
        <v>31</v>
      </c>
      <c r="C93" s="501" t="s">
        <v>273</v>
      </c>
      <c r="D93" s="453">
        <v>156232</v>
      </c>
      <c r="E93" s="453">
        <v>14981</v>
      </c>
      <c r="F93" s="484">
        <v>9.588944646423268</v>
      </c>
      <c r="G93" s="485">
        <v>18877</v>
      </c>
      <c r="H93" s="484">
        <v>12.082671923805623</v>
      </c>
      <c r="I93" s="485">
        <v>23938</v>
      </c>
      <c r="J93" s="484">
        <v>15.322085104204003</v>
      </c>
      <c r="K93" s="485">
        <v>9975</v>
      </c>
      <c r="L93" s="484">
        <v>6.384735521532081</v>
      </c>
      <c r="M93" s="485">
        <v>21532</v>
      </c>
      <c r="N93" s="484">
        <v>13.782067694198371</v>
      </c>
      <c r="O93" s="485">
        <v>5637</v>
      </c>
      <c r="P93" s="484">
        <v>3.608095652619182</v>
      </c>
      <c r="Q93" s="485">
        <v>8330</v>
      </c>
      <c r="R93" s="484">
        <v>5.33181422499872</v>
      </c>
      <c r="S93" s="485">
        <v>9285</v>
      </c>
      <c r="T93" s="484">
        <v>5.943084643350914</v>
      </c>
      <c r="U93" s="485">
        <v>8751</v>
      </c>
      <c r="V93" s="636">
        <v>5.60128526806288</v>
      </c>
      <c r="W93" s="640">
        <v>15999</v>
      </c>
      <c r="X93" s="487">
        <v>10.848177053315343</v>
      </c>
      <c r="Y93" s="486">
        <v>42865</v>
      </c>
      <c r="Z93" s="487">
        <v>29.064760884452912</v>
      </c>
      <c r="AA93" s="486">
        <v>88617</v>
      </c>
      <c r="AB93" s="487">
        <v>60.087062062231745</v>
      </c>
    </row>
    <row r="94" spans="1:28" ht="18" customHeight="1">
      <c r="A94" s="497"/>
      <c r="B94" s="500">
        <v>32</v>
      </c>
      <c r="C94" s="501" t="s">
        <v>365</v>
      </c>
      <c r="D94" s="453">
        <v>192215</v>
      </c>
      <c r="E94" s="453">
        <v>15862</v>
      </c>
      <c r="F94" s="484">
        <v>8.252217568868195</v>
      </c>
      <c r="G94" s="485">
        <v>29155</v>
      </c>
      <c r="H94" s="484">
        <v>15.16791093306974</v>
      </c>
      <c r="I94" s="485">
        <v>29296</v>
      </c>
      <c r="J94" s="484">
        <v>15.241266290351948</v>
      </c>
      <c r="K94" s="485">
        <v>12019</v>
      </c>
      <c r="L94" s="484">
        <v>6.252893894857321</v>
      </c>
      <c r="M94" s="485">
        <v>27258</v>
      </c>
      <c r="N94" s="484">
        <v>14.180995239705538</v>
      </c>
      <c r="O94" s="485">
        <v>6642</v>
      </c>
      <c r="P94" s="484">
        <v>3.455505553676872</v>
      </c>
      <c r="Q94" s="485">
        <v>10613</v>
      </c>
      <c r="R94" s="484">
        <v>5.5214213250786885</v>
      </c>
      <c r="S94" s="485">
        <v>11517</v>
      </c>
      <c r="T94" s="484">
        <v>5.991728012902219</v>
      </c>
      <c r="U94" s="485">
        <v>5273</v>
      </c>
      <c r="V94" s="636">
        <v>2.7432822620503083</v>
      </c>
      <c r="W94" s="640">
        <v>18611</v>
      </c>
      <c r="X94" s="487">
        <v>9.95549421745782</v>
      </c>
      <c r="Y94" s="486">
        <v>58701</v>
      </c>
      <c r="Z94" s="487">
        <v>31.40064832942838</v>
      </c>
      <c r="AA94" s="486">
        <v>109630</v>
      </c>
      <c r="AB94" s="487">
        <v>58.6438574531138</v>
      </c>
    </row>
    <row r="95" spans="1:28" ht="18" customHeight="1">
      <c r="A95" s="497"/>
      <c r="B95" s="500">
        <v>33</v>
      </c>
      <c r="C95" s="501" t="s">
        <v>366</v>
      </c>
      <c r="D95" s="453">
        <v>506402</v>
      </c>
      <c r="E95" s="453">
        <v>25977</v>
      </c>
      <c r="F95" s="484">
        <v>5.1297190769388745</v>
      </c>
      <c r="G95" s="485">
        <v>59975</v>
      </c>
      <c r="H95" s="484">
        <v>11.843357648666474</v>
      </c>
      <c r="I95" s="485">
        <v>117461</v>
      </c>
      <c r="J95" s="484">
        <v>23.195208549729266</v>
      </c>
      <c r="K95" s="485">
        <v>41724</v>
      </c>
      <c r="L95" s="484">
        <v>8.239303952196082</v>
      </c>
      <c r="M95" s="485">
        <v>71727</v>
      </c>
      <c r="N95" s="484">
        <v>14.164043585925807</v>
      </c>
      <c r="O95" s="485">
        <v>15250</v>
      </c>
      <c r="P95" s="484">
        <v>3.011441502995644</v>
      </c>
      <c r="Q95" s="485">
        <v>23106</v>
      </c>
      <c r="R95" s="484">
        <v>4.562778188079826</v>
      </c>
      <c r="S95" s="485">
        <v>28122</v>
      </c>
      <c r="T95" s="484">
        <v>5.553295603097934</v>
      </c>
      <c r="U95" s="485">
        <v>26323</v>
      </c>
      <c r="V95" s="636">
        <v>5.198044241531432</v>
      </c>
      <c r="W95" s="640">
        <v>26919</v>
      </c>
      <c r="X95" s="487">
        <v>5.6072021479798115</v>
      </c>
      <c r="Y95" s="486">
        <v>177768</v>
      </c>
      <c r="Z95" s="487">
        <v>37.02890565927691</v>
      </c>
      <c r="AA95" s="486">
        <v>275392</v>
      </c>
      <c r="AB95" s="487">
        <v>57.36389219274328</v>
      </c>
    </row>
    <row r="96" spans="1:28" ht="18" customHeight="1">
      <c r="A96" s="497"/>
      <c r="B96" s="500">
        <v>34</v>
      </c>
      <c r="C96" s="501" t="s">
        <v>367</v>
      </c>
      <c r="D96" s="453">
        <v>762778</v>
      </c>
      <c r="E96" s="453">
        <v>24427</v>
      </c>
      <c r="F96" s="484">
        <v>3.202373429752824</v>
      </c>
      <c r="G96" s="485">
        <v>86271</v>
      </c>
      <c r="H96" s="484">
        <v>11.31010595481254</v>
      </c>
      <c r="I96" s="485">
        <v>171027</v>
      </c>
      <c r="J96" s="484">
        <v>22.421595798515426</v>
      </c>
      <c r="K96" s="485">
        <v>61671</v>
      </c>
      <c r="L96" s="484">
        <v>8.085052269467656</v>
      </c>
      <c r="M96" s="485">
        <v>113860</v>
      </c>
      <c r="N96" s="484">
        <v>14.927016772901158</v>
      </c>
      <c r="O96" s="485">
        <v>24824</v>
      </c>
      <c r="P96" s="484">
        <v>3.254420027845586</v>
      </c>
      <c r="Q96" s="485">
        <v>33607</v>
      </c>
      <c r="R96" s="484">
        <v>4.405869073308354</v>
      </c>
      <c r="S96" s="485">
        <v>46434</v>
      </c>
      <c r="T96" s="484">
        <v>6.087485480703428</v>
      </c>
      <c r="U96" s="485">
        <v>35261</v>
      </c>
      <c r="V96" s="636">
        <v>4.622708048737641</v>
      </c>
      <c r="W96" s="640">
        <v>26489</v>
      </c>
      <c r="X96" s="487">
        <v>3.6410145742298803</v>
      </c>
      <c r="Y96" s="486">
        <v>257458</v>
      </c>
      <c r="Z96" s="487">
        <v>35.388588857717416</v>
      </c>
      <c r="AA96" s="486">
        <v>443570</v>
      </c>
      <c r="AB96" s="487">
        <v>60.970396568052706</v>
      </c>
    </row>
    <row r="97" spans="1:28" ht="18" customHeight="1">
      <c r="A97" s="497"/>
      <c r="B97" s="500">
        <v>35</v>
      </c>
      <c r="C97" s="501" t="s">
        <v>266</v>
      </c>
      <c r="D97" s="453">
        <v>372177</v>
      </c>
      <c r="E97" s="453">
        <v>18164</v>
      </c>
      <c r="F97" s="484">
        <v>4.8804735381283635</v>
      </c>
      <c r="G97" s="485">
        <v>50666</v>
      </c>
      <c r="H97" s="484">
        <v>13.613415122374569</v>
      </c>
      <c r="I97" s="485">
        <v>83403</v>
      </c>
      <c r="J97" s="484">
        <v>22.40949870626073</v>
      </c>
      <c r="K97" s="485">
        <v>31985</v>
      </c>
      <c r="L97" s="484">
        <v>8.594029185038302</v>
      </c>
      <c r="M97" s="485">
        <v>49381</v>
      </c>
      <c r="N97" s="484">
        <v>13.268149294556084</v>
      </c>
      <c r="O97" s="485">
        <v>10792</v>
      </c>
      <c r="P97" s="484">
        <v>2.8996955749549276</v>
      </c>
      <c r="Q97" s="485">
        <v>17829</v>
      </c>
      <c r="R97" s="484">
        <v>4.790462602471405</v>
      </c>
      <c r="S97" s="485">
        <v>23188</v>
      </c>
      <c r="T97" s="484">
        <v>6.230368883622577</v>
      </c>
      <c r="U97" s="485">
        <v>8053</v>
      </c>
      <c r="V97" s="636">
        <v>2.163755417449224</v>
      </c>
      <c r="W97" s="640">
        <v>22192</v>
      </c>
      <c r="X97" s="487">
        <v>6.094627105052125</v>
      </c>
      <c r="Y97" s="486">
        <v>134470</v>
      </c>
      <c r="Z97" s="487">
        <v>36.929727235776824</v>
      </c>
      <c r="AA97" s="486">
        <v>207462</v>
      </c>
      <c r="AB97" s="487">
        <v>56.97564565917105</v>
      </c>
    </row>
    <row r="98" spans="1:28" ht="18" customHeight="1">
      <c r="A98" s="497"/>
      <c r="B98" s="500">
        <v>36</v>
      </c>
      <c r="C98" s="501" t="s">
        <v>269</v>
      </c>
      <c r="D98" s="453">
        <v>190591</v>
      </c>
      <c r="E98" s="453">
        <v>15015</v>
      </c>
      <c r="F98" s="484">
        <v>7.878126459276672</v>
      </c>
      <c r="G98" s="485">
        <v>24052</v>
      </c>
      <c r="H98" s="484">
        <v>12.619693479755078</v>
      </c>
      <c r="I98" s="485">
        <v>35966</v>
      </c>
      <c r="J98" s="484">
        <v>18.870775639983002</v>
      </c>
      <c r="K98" s="485">
        <v>12145</v>
      </c>
      <c r="L98" s="484">
        <v>6.372284105755257</v>
      </c>
      <c r="M98" s="485">
        <v>26404</v>
      </c>
      <c r="N98" s="484">
        <v>13.853749652397019</v>
      </c>
      <c r="O98" s="485">
        <v>6400</v>
      </c>
      <c r="P98" s="484">
        <v>3.357975979978068</v>
      </c>
      <c r="Q98" s="485">
        <v>10965</v>
      </c>
      <c r="R98" s="484">
        <v>5.7531572844468</v>
      </c>
      <c r="S98" s="485">
        <v>10644</v>
      </c>
      <c r="T98" s="484">
        <v>5.584733801701025</v>
      </c>
      <c r="U98" s="485">
        <v>6964</v>
      </c>
      <c r="V98" s="636">
        <v>3.653897613213636</v>
      </c>
      <c r="W98" s="640">
        <v>17054</v>
      </c>
      <c r="X98" s="487">
        <v>9.287305243782232</v>
      </c>
      <c r="Y98" s="486">
        <v>60148</v>
      </c>
      <c r="Z98" s="487">
        <v>32.75553159393771</v>
      </c>
      <c r="AA98" s="486">
        <v>106425</v>
      </c>
      <c r="AB98" s="487">
        <v>57.957163162280054</v>
      </c>
    </row>
    <row r="99" spans="1:28" ht="18" customHeight="1">
      <c r="A99" s="497"/>
      <c r="B99" s="500">
        <v>37</v>
      </c>
      <c r="C99" s="501" t="s">
        <v>368</v>
      </c>
      <c r="D99" s="453">
        <v>258258</v>
      </c>
      <c r="E99" s="453">
        <v>14510</v>
      </c>
      <c r="F99" s="484">
        <v>5.618412595156781</v>
      </c>
      <c r="G99" s="485">
        <v>31043</v>
      </c>
      <c r="H99" s="484">
        <v>12.020150392243416</v>
      </c>
      <c r="I99" s="485">
        <v>52437</v>
      </c>
      <c r="J99" s="484">
        <v>20.304114490161002</v>
      </c>
      <c r="K99" s="485">
        <v>20167</v>
      </c>
      <c r="L99" s="484">
        <v>7.80885780885781</v>
      </c>
      <c r="M99" s="485">
        <v>41539</v>
      </c>
      <c r="N99" s="484">
        <v>16.084303293605622</v>
      </c>
      <c r="O99" s="485">
        <v>9054</v>
      </c>
      <c r="P99" s="484">
        <v>3.505796529052343</v>
      </c>
      <c r="Q99" s="485">
        <v>12752</v>
      </c>
      <c r="R99" s="484">
        <v>4.937697960953775</v>
      </c>
      <c r="S99" s="485">
        <v>14950</v>
      </c>
      <c r="T99" s="484">
        <v>5.7887848585523</v>
      </c>
      <c r="U99" s="485">
        <v>6017</v>
      </c>
      <c r="V99" s="636">
        <v>2.3298407019337253</v>
      </c>
      <c r="W99" s="640">
        <v>16321</v>
      </c>
      <c r="X99" s="487">
        <v>6.47039934031343</v>
      </c>
      <c r="Y99" s="486">
        <v>83673</v>
      </c>
      <c r="Z99" s="487">
        <v>33.17184755848574</v>
      </c>
      <c r="AA99" s="486">
        <v>152247</v>
      </c>
      <c r="AB99" s="487">
        <v>60.35775310120084</v>
      </c>
    </row>
    <row r="100" spans="1:28" ht="18" customHeight="1">
      <c r="A100" s="497"/>
      <c r="B100" s="500">
        <v>38</v>
      </c>
      <c r="C100" s="501" t="s">
        <v>267</v>
      </c>
      <c r="D100" s="453">
        <v>361878</v>
      </c>
      <c r="E100" s="453">
        <v>27225</v>
      </c>
      <c r="F100" s="484">
        <v>7.523253693233631</v>
      </c>
      <c r="G100" s="485">
        <v>47597</v>
      </c>
      <c r="H100" s="484">
        <v>13.152775244695727</v>
      </c>
      <c r="I100" s="485">
        <v>67736</v>
      </c>
      <c r="J100" s="484">
        <v>18.71791045601004</v>
      </c>
      <c r="K100" s="485">
        <v>27812</v>
      </c>
      <c r="L100" s="484">
        <v>7.6854630566102395</v>
      </c>
      <c r="M100" s="485">
        <v>51463</v>
      </c>
      <c r="N100" s="484">
        <v>14.221091085946092</v>
      </c>
      <c r="O100" s="485">
        <v>12677</v>
      </c>
      <c r="P100" s="484">
        <v>3.5031143092423416</v>
      </c>
      <c r="Q100" s="485">
        <v>18789</v>
      </c>
      <c r="R100" s="484">
        <v>5.192081309170494</v>
      </c>
      <c r="S100" s="485">
        <v>19482</v>
      </c>
      <c r="T100" s="484">
        <v>5.3835823122709865</v>
      </c>
      <c r="U100" s="485">
        <v>11254</v>
      </c>
      <c r="V100" s="636">
        <v>3.109887862760378</v>
      </c>
      <c r="W100" s="640">
        <v>32391</v>
      </c>
      <c r="X100" s="487">
        <v>9.238101213835904</v>
      </c>
      <c r="Y100" s="486">
        <v>115557</v>
      </c>
      <c r="Z100" s="487">
        <v>32.95752715159259</v>
      </c>
      <c r="AA100" s="486">
        <v>202676</v>
      </c>
      <c r="AB100" s="487">
        <v>57.8043716345715</v>
      </c>
    </row>
    <row r="101" spans="1:28" ht="18" customHeight="1">
      <c r="A101" s="497"/>
      <c r="B101" s="500">
        <v>39</v>
      </c>
      <c r="C101" s="501" t="s">
        <v>270</v>
      </c>
      <c r="D101" s="453">
        <v>177387</v>
      </c>
      <c r="E101" s="453">
        <v>20815</v>
      </c>
      <c r="F101" s="484">
        <v>11.734230806090638</v>
      </c>
      <c r="G101" s="485">
        <v>23928</v>
      </c>
      <c r="H101" s="484">
        <v>13.489150839689493</v>
      </c>
      <c r="I101" s="485">
        <v>18626</v>
      </c>
      <c r="J101" s="484">
        <v>10.500205764796744</v>
      </c>
      <c r="K101" s="485">
        <v>11527</v>
      </c>
      <c r="L101" s="484">
        <v>6.498221402921296</v>
      </c>
      <c r="M101" s="485">
        <v>27360</v>
      </c>
      <c r="N101" s="484">
        <v>15.423903668250775</v>
      </c>
      <c r="O101" s="485">
        <v>6827</v>
      </c>
      <c r="P101" s="484">
        <v>3.848647307863598</v>
      </c>
      <c r="Q101" s="485">
        <v>11165</v>
      </c>
      <c r="R101" s="484">
        <v>6.294147823684937</v>
      </c>
      <c r="S101" s="485">
        <v>9579</v>
      </c>
      <c r="T101" s="484">
        <v>5.4000575013952545</v>
      </c>
      <c r="U101" s="485">
        <v>4759</v>
      </c>
      <c r="V101" s="636">
        <v>2.6828347060382103</v>
      </c>
      <c r="W101" s="640">
        <v>24430</v>
      </c>
      <c r="X101" s="487">
        <v>14.151817781588155</v>
      </c>
      <c r="Y101" s="486">
        <v>42904</v>
      </c>
      <c r="Z101" s="487">
        <v>24.85344208355539</v>
      </c>
      <c r="AA101" s="486">
        <v>105294</v>
      </c>
      <c r="AB101" s="487">
        <v>60.99474013485645</v>
      </c>
    </row>
    <row r="102" spans="1:28" ht="18" customHeight="1">
      <c r="A102" s="497"/>
      <c r="B102" s="500">
        <v>40</v>
      </c>
      <c r="C102" s="501" t="s">
        <v>369</v>
      </c>
      <c r="D102" s="453">
        <v>1248868</v>
      </c>
      <c r="E102" s="453">
        <v>35413</v>
      </c>
      <c r="F102" s="484">
        <v>2.8356079265382728</v>
      </c>
      <c r="G102" s="485">
        <v>153721</v>
      </c>
      <c r="H102" s="484">
        <v>12.308826873616747</v>
      </c>
      <c r="I102" s="485">
        <v>181077</v>
      </c>
      <c r="J102" s="484">
        <v>14.499290557528898</v>
      </c>
      <c r="K102" s="485">
        <v>114251</v>
      </c>
      <c r="L102" s="484">
        <v>9.148364759125863</v>
      </c>
      <c r="M102" s="485">
        <v>208997</v>
      </c>
      <c r="N102" s="484">
        <v>16.734915139150015</v>
      </c>
      <c r="O102" s="485">
        <v>49799</v>
      </c>
      <c r="P102" s="484">
        <v>3.9875311081715603</v>
      </c>
      <c r="Q102" s="485">
        <v>65170</v>
      </c>
      <c r="R102" s="484">
        <v>5.2183257157681995</v>
      </c>
      <c r="S102" s="485">
        <v>83853</v>
      </c>
      <c r="T102" s="484">
        <v>6.714320488634508</v>
      </c>
      <c r="U102" s="485">
        <v>68202</v>
      </c>
      <c r="V102" s="636">
        <v>5.461105577210722</v>
      </c>
      <c r="W102" s="640">
        <v>38719</v>
      </c>
      <c r="X102" s="487">
        <v>3.279420259412907</v>
      </c>
      <c r="Y102" s="486">
        <v>335357</v>
      </c>
      <c r="Z102" s="487">
        <v>28.404053305507233</v>
      </c>
      <c r="AA102" s="486">
        <v>806590</v>
      </c>
      <c r="AB102" s="487">
        <v>68.31652643507987</v>
      </c>
    </row>
    <row r="103" spans="1:28" ht="18" customHeight="1">
      <c r="A103" s="497"/>
      <c r="B103" s="500">
        <v>41</v>
      </c>
      <c r="C103" s="501" t="s">
        <v>370</v>
      </c>
      <c r="D103" s="453">
        <v>222437</v>
      </c>
      <c r="E103" s="453">
        <v>19516</v>
      </c>
      <c r="F103" s="484">
        <v>8.773720199427254</v>
      </c>
      <c r="G103" s="485">
        <v>29516</v>
      </c>
      <c r="H103" s="484">
        <v>13.269375148918568</v>
      </c>
      <c r="I103" s="485">
        <v>39244</v>
      </c>
      <c r="J103" s="484">
        <v>17.642748283783725</v>
      </c>
      <c r="K103" s="485">
        <v>15304</v>
      </c>
      <c r="L103" s="484">
        <v>6.880150334701511</v>
      </c>
      <c r="M103" s="485">
        <v>30248</v>
      </c>
      <c r="N103" s="484">
        <v>13.598457091221336</v>
      </c>
      <c r="O103" s="485">
        <v>7398</v>
      </c>
      <c r="P103" s="484">
        <v>3.3258855316336757</v>
      </c>
      <c r="Q103" s="485">
        <v>11534</v>
      </c>
      <c r="R103" s="484">
        <v>5.185288418743285</v>
      </c>
      <c r="S103" s="485">
        <v>13782</v>
      </c>
      <c r="T103" s="484">
        <v>6.195911651388933</v>
      </c>
      <c r="U103" s="485">
        <v>7167</v>
      </c>
      <c r="V103" s="636">
        <v>3.222035902300427</v>
      </c>
      <c r="W103" s="640">
        <v>22101</v>
      </c>
      <c r="X103" s="487">
        <v>10.266641891578018</v>
      </c>
      <c r="Y103" s="486">
        <v>68904</v>
      </c>
      <c r="Z103" s="487">
        <v>32.00817577925396</v>
      </c>
      <c r="AA103" s="486">
        <v>124265</v>
      </c>
      <c r="AB103" s="487">
        <v>57.72518232916802</v>
      </c>
    </row>
    <row r="104" spans="1:28" ht="18" customHeight="1">
      <c r="A104" s="497"/>
      <c r="B104" s="500">
        <v>42</v>
      </c>
      <c r="C104" s="501" t="s">
        <v>268</v>
      </c>
      <c r="D104" s="453">
        <v>357622</v>
      </c>
      <c r="E104" s="453">
        <v>22616</v>
      </c>
      <c r="F104" s="484">
        <v>6.323995727332211</v>
      </c>
      <c r="G104" s="485">
        <v>46728</v>
      </c>
      <c r="H104" s="484">
        <v>13.06631023818445</v>
      </c>
      <c r="I104" s="485">
        <v>48806</v>
      </c>
      <c r="J104" s="484">
        <v>13.647370687485669</v>
      </c>
      <c r="K104" s="485">
        <v>26740</v>
      </c>
      <c r="L104" s="484">
        <v>7.4771686305652345</v>
      </c>
      <c r="M104" s="485">
        <v>49278</v>
      </c>
      <c r="N104" s="484">
        <v>13.779353619184503</v>
      </c>
      <c r="O104" s="485">
        <v>13273</v>
      </c>
      <c r="P104" s="484">
        <v>3.7114607043190855</v>
      </c>
      <c r="Q104" s="485">
        <v>21556</v>
      </c>
      <c r="R104" s="484">
        <v>6.027593380720425</v>
      </c>
      <c r="S104" s="485">
        <v>21810</v>
      </c>
      <c r="T104" s="484">
        <v>6.098618093965136</v>
      </c>
      <c r="U104" s="485">
        <v>12387</v>
      </c>
      <c r="V104" s="636">
        <v>3.4637130825284803</v>
      </c>
      <c r="W104" s="640">
        <v>33024</v>
      </c>
      <c r="X104" s="487">
        <v>9.565658174866396</v>
      </c>
      <c r="Y104" s="486">
        <v>95786</v>
      </c>
      <c r="Z104" s="487">
        <v>27.745159094529814</v>
      </c>
      <c r="AA104" s="486">
        <v>216425</v>
      </c>
      <c r="AB104" s="487">
        <v>62.68918273060379</v>
      </c>
    </row>
    <row r="105" spans="1:28" ht="18" customHeight="1">
      <c r="A105" s="497"/>
      <c r="B105" s="500">
        <v>43</v>
      </c>
      <c r="C105" s="501" t="s">
        <v>371</v>
      </c>
      <c r="D105" s="453">
        <v>448502</v>
      </c>
      <c r="E105" s="453">
        <v>46036</v>
      </c>
      <c r="F105" s="484">
        <v>10.264391240172841</v>
      </c>
      <c r="G105" s="485">
        <v>55816</v>
      </c>
      <c r="H105" s="484">
        <v>12.444983522927435</v>
      </c>
      <c r="I105" s="485">
        <v>68260</v>
      </c>
      <c r="J105" s="484">
        <v>15.219553090064258</v>
      </c>
      <c r="K105" s="485">
        <v>30449</v>
      </c>
      <c r="L105" s="484">
        <v>6.78904441897695</v>
      </c>
      <c r="M105" s="485">
        <v>65175</v>
      </c>
      <c r="N105" s="484">
        <v>14.531707773878377</v>
      </c>
      <c r="O105" s="485">
        <v>17299</v>
      </c>
      <c r="P105" s="484">
        <v>3.8570619529009904</v>
      </c>
      <c r="Q105" s="485">
        <v>25854</v>
      </c>
      <c r="R105" s="484">
        <v>5.764522789196034</v>
      </c>
      <c r="S105" s="485">
        <v>25630</v>
      </c>
      <c r="T105" s="484">
        <v>5.714578753272003</v>
      </c>
      <c r="U105" s="485">
        <v>11347</v>
      </c>
      <c r="V105" s="636">
        <v>2.5299775697767233</v>
      </c>
      <c r="W105" s="640">
        <v>50012</v>
      </c>
      <c r="X105" s="487">
        <v>11.440335807665473</v>
      </c>
      <c r="Y105" s="486">
        <v>124452</v>
      </c>
      <c r="Z105" s="487">
        <v>28.46862096967895</v>
      </c>
      <c r="AA105" s="486">
        <v>262691</v>
      </c>
      <c r="AB105" s="487">
        <v>60.091043222655586</v>
      </c>
    </row>
    <row r="106" spans="1:28" ht="18" customHeight="1">
      <c r="A106" s="497"/>
      <c r="B106" s="500">
        <v>44</v>
      </c>
      <c r="C106" s="501" t="s">
        <v>372</v>
      </c>
      <c r="D106" s="453">
        <v>305507</v>
      </c>
      <c r="E106" s="453">
        <v>21434</v>
      </c>
      <c r="F106" s="484">
        <v>7.015878523241693</v>
      </c>
      <c r="G106" s="485">
        <v>41824</v>
      </c>
      <c r="H106" s="484">
        <v>13.690030015678856</v>
      </c>
      <c r="I106" s="485">
        <v>55532</v>
      </c>
      <c r="J106" s="484">
        <v>18.176997581070157</v>
      </c>
      <c r="K106" s="485">
        <v>21357</v>
      </c>
      <c r="L106" s="484">
        <v>6.9906745180961485</v>
      </c>
      <c r="M106" s="485">
        <v>40846</v>
      </c>
      <c r="N106" s="484">
        <v>13.36990641785622</v>
      </c>
      <c r="O106" s="485">
        <v>11573</v>
      </c>
      <c r="P106" s="484">
        <v>3.7881292409011906</v>
      </c>
      <c r="Q106" s="485">
        <v>16798</v>
      </c>
      <c r="R106" s="484">
        <v>5.498401018634597</v>
      </c>
      <c r="S106" s="485">
        <v>18426</v>
      </c>
      <c r="T106" s="484">
        <v>6.031285698854691</v>
      </c>
      <c r="U106" s="485">
        <v>10621</v>
      </c>
      <c r="V106" s="636">
        <v>3.476516086374453</v>
      </c>
      <c r="W106" s="640">
        <v>24707</v>
      </c>
      <c r="X106" s="487">
        <v>8.378492027427548</v>
      </c>
      <c r="Y106" s="486">
        <v>97956</v>
      </c>
      <c r="Z106" s="487">
        <v>33.21826061596685</v>
      </c>
      <c r="AA106" s="486">
        <v>172223</v>
      </c>
      <c r="AB106" s="487">
        <v>58.403247356605604</v>
      </c>
    </row>
    <row r="107" spans="1:28" ht="18" customHeight="1">
      <c r="A107" s="497"/>
      <c r="B107" s="500">
        <v>45</v>
      </c>
      <c r="C107" s="501" t="s">
        <v>373</v>
      </c>
      <c r="D107" s="453">
        <v>285540</v>
      </c>
      <c r="E107" s="453">
        <v>33036</v>
      </c>
      <c r="F107" s="484">
        <v>11.569657491069552</v>
      </c>
      <c r="G107" s="485">
        <v>39006</v>
      </c>
      <c r="H107" s="484">
        <v>13.660432864047067</v>
      </c>
      <c r="I107" s="485">
        <v>37974</v>
      </c>
      <c r="J107" s="484">
        <v>13.299012397562512</v>
      </c>
      <c r="K107" s="485">
        <v>18789</v>
      </c>
      <c r="L107" s="484">
        <v>6.580163899978987</v>
      </c>
      <c r="M107" s="485">
        <v>40046</v>
      </c>
      <c r="N107" s="484">
        <v>14.02465503957414</v>
      </c>
      <c r="O107" s="485">
        <v>10341</v>
      </c>
      <c r="P107" s="484">
        <v>3.6215591510821596</v>
      </c>
      <c r="Q107" s="485">
        <v>15336</v>
      </c>
      <c r="R107" s="484">
        <v>5.370876234503047</v>
      </c>
      <c r="S107" s="485">
        <v>16188</v>
      </c>
      <c r="T107" s="484">
        <v>5.669258247530994</v>
      </c>
      <c r="U107" s="485">
        <v>10635</v>
      </c>
      <c r="V107" s="636">
        <v>3.7245219583946207</v>
      </c>
      <c r="W107" s="640">
        <v>36013</v>
      </c>
      <c r="X107" s="487">
        <v>13.100161874101962</v>
      </c>
      <c r="Y107" s="486">
        <v>77113</v>
      </c>
      <c r="Z107" s="487">
        <v>28.05078117895273</v>
      </c>
      <c r="AA107" s="486">
        <v>161779</v>
      </c>
      <c r="AB107" s="487">
        <v>58.84905694694531</v>
      </c>
    </row>
    <row r="108" spans="1:28" ht="18" customHeight="1">
      <c r="A108" s="497"/>
      <c r="B108" s="500">
        <v>46</v>
      </c>
      <c r="C108" s="501" t="s">
        <v>374</v>
      </c>
      <c r="D108" s="453">
        <v>422987</v>
      </c>
      <c r="E108" s="453">
        <v>44150</v>
      </c>
      <c r="F108" s="484">
        <v>10.437673025412128</v>
      </c>
      <c r="G108" s="485">
        <v>54635</v>
      </c>
      <c r="H108" s="484">
        <v>12.916472610269347</v>
      </c>
      <c r="I108" s="485">
        <v>48530</v>
      </c>
      <c r="J108" s="484">
        <v>11.47316584197623</v>
      </c>
      <c r="K108" s="485">
        <v>30725</v>
      </c>
      <c r="L108" s="484">
        <v>7.2638166184776365</v>
      </c>
      <c r="M108" s="485">
        <v>61842</v>
      </c>
      <c r="N108" s="484">
        <v>14.620307479898909</v>
      </c>
      <c r="O108" s="485">
        <v>16431</v>
      </c>
      <c r="P108" s="484">
        <v>3.884516545425746</v>
      </c>
      <c r="Q108" s="485">
        <v>26821</v>
      </c>
      <c r="R108" s="484">
        <v>6.3408568112022365</v>
      </c>
      <c r="S108" s="485">
        <v>23350</v>
      </c>
      <c r="T108" s="484">
        <v>5.520264216157943</v>
      </c>
      <c r="U108" s="485">
        <v>16742</v>
      </c>
      <c r="V108" s="636">
        <v>3.958041263679499</v>
      </c>
      <c r="W108" s="640">
        <v>48899</v>
      </c>
      <c r="X108" s="487">
        <v>12.03682506861623</v>
      </c>
      <c r="Y108" s="486">
        <v>103718</v>
      </c>
      <c r="Z108" s="487">
        <v>25.5308988418319</v>
      </c>
      <c r="AA108" s="486">
        <v>253628</v>
      </c>
      <c r="AB108" s="487">
        <v>62.43227608955188</v>
      </c>
    </row>
    <row r="109" spans="1:28" ht="18" customHeight="1">
      <c r="A109" s="503"/>
      <c r="B109" s="504">
        <v>47</v>
      </c>
      <c r="C109" s="505" t="s">
        <v>375</v>
      </c>
      <c r="D109" s="459">
        <v>324552</v>
      </c>
      <c r="E109" s="459">
        <v>19175</v>
      </c>
      <c r="F109" s="492">
        <v>5.908144149473736</v>
      </c>
      <c r="G109" s="493">
        <v>46874</v>
      </c>
      <c r="H109" s="492">
        <v>14.44267790677611</v>
      </c>
      <c r="I109" s="493">
        <v>17235</v>
      </c>
      <c r="J109" s="492">
        <v>5.310397101234933</v>
      </c>
      <c r="K109" s="493">
        <v>23859</v>
      </c>
      <c r="L109" s="492">
        <v>7.351364342231753</v>
      </c>
      <c r="M109" s="493">
        <v>41441</v>
      </c>
      <c r="N109" s="492">
        <v>12.768678054672286</v>
      </c>
      <c r="O109" s="493">
        <v>18702</v>
      </c>
      <c r="P109" s="492">
        <v>5.762404791836131</v>
      </c>
      <c r="Q109" s="493">
        <v>19305</v>
      </c>
      <c r="R109" s="492">
        <v>5.948199364046439</v>
      </c>
      <c r="S109" s="493">
        <v>26336</v>
      </c>
      <c r="T109" s="492">
        <v>8.114570238359338</v>
      </c>
      <c r="U109" s="493">
        <v>28923</v>
      </c>
      <c r="V109" s="638">
        <v>8.911669008356133</v>
      </c>
      <c r="W109" s="642">
        <v>21653</v>
      </c>
      <c r="X109" s="495">
        <v>7.324382925896986</v>
      </c>
      <c r="Y109" s="494">
        <v>64318</v>
      </c>
      <c r="Z109" s="495">
        <v>21.756322958843686</v>
      </c>
      <c r="AA109" s="494">
        <v>209658</v>
      </c>
      <c r="AB109" s="495">
        <v>70.91929411525932</v>
      </c>
    </row>
    <row r="110" spans="2:28" s="152" customFormat="1" ht="18" customHeight="1">
      <c r="B110" s="2"/>
      <c r="D110" s="603"/>
      <c r="E110" s="603"/>
      <c r="F110" s="604"/>
      <c r="G110" s="603"/>
      <c r="H110" s="604"/>
      <c r="I110" s="603"/>
      <c r="J110" s="604"/>
      <c r="K110" s="603"/>
      <c r="L110" s="604"/>
      <c r="M110" s="603"/>
      <c r="N110" s="604"/>
      <c r="O110" s="603"/>
      <c r="P110" s="604"/>
      <c r="Q110" s="603"/>
      <c r="R110" s="604"/>
      <c r="S110" s="603"/>
      <c r="T110" s="604"/>
      <c r="U110" s="603"/>
      <c r="V110" s="604"/>
      <c r="W110" s="603"/>
      <c r="X110" s="604"/>
      <c r="Y110" s="603"/>
      <c r="Z110" s="604"/>
      <c r="AA110" s="603"/>
      <c r="AB110" s="604"/>
    </row>
    <row r="111" spans="1:28" ht="18.75">
      <c r="A111" s="855">
        <v>26</v>
      </c>
      <c r="B111" s="855"/>
      <c r="C111" s="855"/>
      <c r="D111" s="855"/>
      <c r="E111" s="855"/>
      <c r="F111" s="855"/>
      <c r="G111" s="855"/>
      <c r="H111" s="855"/>
      <c r="I111" s="855"/>
      <c r="J111" s="855"/>
      <c r="K111" s="855"/>
      <c r="L111" s="855"/>
      <c r="M111" s="855"/>
      <c r="N111" s="855"/>
      <c r="O111" s="855"/>
      <c r="P111" s="855"/>
      <c r="Q111" s="855"/>
      <c r="R111" s="855"/>
      <c r="S111" s="855"/>
      <c r="T111" s="855"/>
      <c r="U111" s="855"/>
      <c r="V111" s="855"/>
      <c r="W111" s="855"/>
      <c r="X111" s="855"/>
      <c r="Y111" s="855"/>
      <c r="Z111" s="855"/>
      <c r="AA111" s="855"/>
      <c r="AB111" s="855"/>
    </row>
    <row r="112" spans="2:27" ht="13.5">
      <c r="B112" s="3" t="s">
        <v>379</v>
      </c>
      <c r="D112" s="461"/>
      <c r="E112" s="461"/>
      <c r="F112" s="496"/>
      <c r="G112" s="461"/>
      <c r="H112" s="461"/>
      <c r="I112" s="461"/>
      <c r="J112" s="461"/>
      <c r="K112" s="461"/>
      <c r="L112" s="461"/>
      <c r="M112" s="461"/>
      <c r="N112" s="461"/>
      <c r="O112" s="461"/>
      <c r="P112" s="461"/>
      <c r="Q112" s="461"/>
      <c r="R112" s="461"/>
      <c r="S112" s="461"/>
      <c r="T112" s="461"/>
      <c r="U112" s="461"/>
      <c r="V112" s="461"/>
      <c r="W112" s="461"/>
      <c r="X112" s="461"/>
      <c r="Y112" s="461"/>
      <c r="Z112" s="461"/>
      <c r="AA112" s="461"/>
    </row>
    <row r="113" spans="1:28" ht="18" customHeight="1">
      <c r="A113" s="861" t="s">
        <v>137</v>
      </c>
      <c r="B113" s="869"/>
      <c r="C113" s="870"/>
      <c r="D113" s="349" t="s">
        <v>382</v>
      </c>
      <c r="E113" s="471" t="s">
        <v>388</v>
      </c>
      <c r="F113" s="472"/>
      <c r="G113" s="471" t="s">
        <v>383</v>
      </c>
      <c r="H113" s="473"/>
      <c r="I113" s="471" t="s">
        <v>384</v>
      </c>
      <c r="J113" s="473"/>
      <c r="K113" s="856" t="s">
        <v>454</v>
      </c>
      <c r="L113" s="473"/>
      <c r="M113" s="856" t="s">
        <v>455</v>
      </c>
      <c r="N113" s="473"/>
      <c r="O113" s="858" t="s">
        <v>457</v>
      </c>
      <c r="P113" s="473"/>
      <c r="Q113" s="858" t="s">
        <v>385</v>
      </c>
      <c r="R113" s="473"/>
      <c r="S113" s="858" t="s">
        <v>458</v>
      </c>
      <c r="T113" s="473"/>
      <c r="U113" s="856" t="s">
        <v>456</v>
      </c>
      <c r="V113" s="473"/>
      <c r="W113" s="860" t="s">
        <v>459</v>
      </c>
      <c r="X113" s="690"/>
      <c r="Y113" s="859" t="s">
        <v>389</v>
      </c>
      <c r="Z113" s="690"/>
      <c r="AA113" s="859" t="s">
        <v>390</v>
      </c>
      <c r="AB113" s="690"/>
    </row>
    <row r="114" spans="1:28" ht="18" customHeight="1">
      <c r="A114" s="871"/>
      <c r="B114" s="872"/>
      <c r="C114" s="873"/>
      <c r="D114" s="350"/>
      <c r="E114" s="350"/>
      <c r="F114" s="552" t="s">
        <v>57</v>
      </c>
      <c r="G114" s="293"/>
      <c r="H114" s="552" t="s">
        <v>57</v>
      </c>
      <c r="I114" s="293"/>
      <c r="J114" s="552" t="s">
        <v>57</v>
      </c>
      <c r="K114" s="857"/>
      <c r="L114" s="552" t="s">
        <v>57</v>
      </c>
      <c r="M114" s="857"/>
      <c r="N114" s="552" t="s">
        <v>57</v>
      </c>
      <c r="O114" s="857"/>
      <c r="P114" s="552" t="s">
        <v>57</v>
      </c>
      <c r="Q114" s="857"/>
      <c r="R114" s="552" t="s">
        <v>57</v>
      </c>
      <c r="S114" s="857"/>
      <c r="T114" s="552" t="s">
        <v>57</v>
      </c>
      <c r="U114" s="857"/>
      <c r="V114" s="633" t="s">
        <v>57</v>
      </c>
      <c r="W114" s="546"/>
      <c r="X114" s="553" t="s">
        <v>57</v>
      </c>
      <c r="Y114" s="449"/>
      <c r="Z114" s="553" t="s">
        <v>57</v>
      </c>
      <c r="AA114" s="449"/>
      <c r="AB114" s="553" t="s">
        <v>57</v>
      </c>
    </row>
    <row r="115" spans="1:28" ht="18" customHeight="1">
      <c r="A115" s="871"/>
      <c r="B115" s="872"/>
      <c r="C115" s="873"/>
      <c r="D115" s="474" t="s">
        <v>10</v>
      </c>
      <c r="E115" s="474" t="s">
        <v>10</v>
      </c>
      <c r="F115" s="475" t="s">
        <v>391</v>
      </c>
      <c r="G115" s="476" t="s">
        <v>10</v>
      </c>
      <c r="H115" s="475" t="s">
        <v>391</v>
      </c>
      <c r="I115" s="476" t="s">
        <v>10</v>
      </c>
      <c r="J115" s="475" t="s">
        <v>391</v>
      </c>
      <c r="K115" s="476" t="s">
        <v>10</v>
      </c>
      <c r="L115" s="475" t="s">
        <v>391</v>
      </c>
      <c r="M115" s="476" t="s">
        <v>10</v>
      </c>
      <c r="N115" s="475" t="s">
        <v>391</v>
      </c>
      <c r="O115" s="476" t="s">
        <v>10</v>
      </c>
      <c r="P115" s="475" t="s">
        <v>391</v>
      </c>
      <c r="Q115" s="476" t="s">
        <v>10</v>
      </c>
      <c r="R115" s="475" t="s">
        <v>391</v>
      </c>
      <c r="S115" s="476" t="s">
        <v>10</v>
      </c>
      <c r="T115" s="475" t="s">
        <v>391</v>
      </c>
      <c r="U115" s="476" t="s">
        <v>10</v>
      </c>
      <c r="V115" s="634" t="s">
        <v>391</v>
      </c>
      <c r="W115" s="615" t="s">
        <v>10</v>
      </c>
      <c r="X115" s="478" t="s">
        <v>391</v>
      </c>
      <c r="Y115" s="477" t="s">
        <v>10</v>
      </c>
      <c r="Z115" s="478" t="s">
        <v>391</v>
      </c>
      <c r="AA115" s="477" t="s">
        <v>10</v>
      </c>
      <c r="AB115" s="478" t="s">
        <v>391</v>
      </c>
    </row>
    <row r="116" spans="1:28" ht="18" customHeight="1" thickBot="1">
      <c r="A116" s="497"/>
      <c r="B116" s="506"/>
      <c r="C116" s="507" t="s">
        <v>346</v>
      </c>
      <c r="D116" s="450">
        <v>25521682</v>
      </c>
      <c r="E116" s="450">
        <v>893616</v>
      </c>
      <c r="F116" s="481">
        <v>3.5013993199977964</v>
      </c>
      <c r="G116" s="451">
        <v>677054</v>
      </c>
      <c r="H116" s="481">
        <v>2.652858067896936</v>
      </c>
      <c r="I116" s="451">
        <v>2980353</v>
      </c>
      <c r="J116" s="481">
        <v>11.677729547762565</v>
      </c>
      <c r="K116" s="451">
        <v>601161</v>
      </c>
      <c r="L116" s="481">
        <v>2.355491303433684</v>
      </c>
      <c r="M116" s="451">
        <v>4956957</v>
      </c>
      <c r="N116" s="481">
        <v>19.42253257445963</v>
      </c>
      <c r="O116" s="451">
        <v>2106804</v>
      </c>
      <c r="P116" s="481">
        <v>8.254957490654418</v>
      </c>
      <c r="Q116" s="451">
        <v>4690451</v>
      </c>
      <c r="R116" s="481">
        <v>18.378298891115406</v>
      </c>
      <c r="S116" s="451">
        <v>1271836</v>
      </c>
      <c r="T116" s="481">
        <v>4.98335493718635</v>
      </c>
      <c r="U116" s="451">
        <v>1470579</v>
      </c>
      <c r="V116" s="635">
        <v>5.7620771232867805</v>
      </c>
      <c r="W116" s="639">
        <v>936440</v>
      </c>
      <c r="X116" s="483">
        <v>3.893542844999666</v>
      </c>
      <c r="Y116" s="482">
        <v>3660854</v>
      </c>
      <c r="Z116" s="483">
        <v>15.221148069591653</v>
      </c>
      <c r="AA116" s="482">
        <v>19453809</v>
      </c>
      <c r="AB116" s="483">
        <v>80.88530908540868</v>
      </c>
    </row>
    <row r="117" spans="1:28" ht="18" customHeight="1" thickTop="1">
      <c r="A117" s="497"/>
      <c r="B117" s="508">
        <v>1</v>
      </c>
      <c r="C117" s="509" t="s">
        <v>386</v>
      </c>
      <c r="D117" s="453">
        <v>1096002</v>
      </c>
      <c r="E117" s="453">
        <v>63694</v>
      </c>
      <c r="F117" s="484">
        <v>5.811485745463968</v>
      </c>
      <c r="G117" s="485">
        <v>29303</v>
      </c>
      <c r="H117" s="484">
        <v>2.673626507980825</v>
      </c>
      <c r="I117" s="485">
        <v>81993</v>
      </c>
      <c r="J117" s="484">
        <v>7.481099487044732</v>
      </c>
      <c r="K117" s="485">
        <v>23621</v>
      </c>
      <c r="L117" s="484">
        <v>2.1551967970861368</v>
      </c>
      <c r="M117" s="485">
        <v>215432</v>
      </c>
      <c r="N117" s="484">
        <v>19.656168510641404</v>
      </c>
      <c r="O117" s="485">
        <v>98597</v>
      </c>
      <c r="P117" s="484">
        <v>8.99606022616747</v>
      </c>
      <c r="Q117" s="485">
        <v>219901</v>
      </c>
      <c r="R117" s="484">
        <v>20.06392324101598</v>
      </c>
      <c r="S117" s="485">
        <v>68576</v>
      </c>
      <c r="T117" s="484">
        <v>6.256922888826845</v>
      </c>
      <c r="U117" s="485">
        <v>59027</v>
      </c>
      <c r="V117" s="636">
        <v>5.3856653546252655</v>
      </c>
      <c r="W117" s="640">
        <v>75126</v>
      </c>
      <c r="X117" s="487">
        <v>7.244726247016563</v>
      </c>
      <c r="Y117" s="486">
        <v>111536</v>
      </c>
      <c r="Z117" s="487">
        <v>10.755900576195183</v>
      </c>
      <c r="AA117" s="486">
        <v>850313</v>
      </c>
      <c r="AB117" s="487">
        <v>81.99937317678825</v>
      </c>
    </row>
    <row r="118" spans="1:28" ht="18" customHeight="1">
      <c r="A118" s="497"/>
      <c r="B118" s="508">
        <v>2</v>
      </c>
      <c r="C118" s="509" t="s">
        <v>347</v>
      </c>
      <c r="D118" s="453">
        <v>287865</v>
      </c>
      <c r="E118" s="453">
        <v>32839</v>
      </c>
      <c r="F118" s="484">
        <v>11.407777951470308</v>
      </c>
      <c r="G118" s="485">
        <v>7540</v>
      </c>
      <c r="H118" s="484">
        <v>2.6192833446233474</v>
      </c>
      <c r="I118" s="485">
        <v>29476</v>
      </c>
      <c r="J118" s="484">
        <v>10.23952199815886</v>
      </c>
      <c r="K118" s="485">
        <v>4027</v>
      </c>
      <c r="L118" s="484">
        <v>1.3989196324666076</v>
      </c>
      <c r="M118" s="485">
        <v>54596</v>
      </c>
      <c r="N118" s="484">
        <v>18.965834679450435</v>
      </c>
      <c r="O118" s="485">
        <v>22664</v>
      </c>
      <c r="P118" s="484">
        <v>7.873134976464661</v>
      </c>
      <c r="Q118" s="485">
        <v>58203</v>
      </c>
      <c r="R118" s="484">
        <v>20.218852587150227</v>
      </c>
      <c r="S118" s="485">
        <v>13174</v>
      </c>
      <c r="T118" s="484">
        <v>4.576450766852518</v>
      </c>
      <c r="U118" s="485">
        <v>7380</v>
      </c>
      <c r="V118" s="636">
        <v>2.5637017351883693</v>
      </c>
      <c r="W118" s="640">
        <v>34969</v>
      </c>
      <c r="X118" s="487">
        <v>12.467333368985864</v>
      </c>
      <c r="Y118" s="486">
        <v>37071</v>
      </c>
      <c r="Z118" s="487">
        <v>13.216749558799936</v>
      </c>
      <c r="AA118" s="486">
        <v>208445</v>
      </c>
      <c r="AB118" s="487">
        <v>74.3159170722142</v>
      </c>
    </row>
    <row r="119" spans="1:28" ht="18" customHeight="1">
      <c r="A119" s="497"/>
      <c r="B119" s="508">
        <v>3</v>
      </c>
      <c r="C119" s="509" t="s">
        <v>348</v>
      </c>
      <c r="D119" s="453">
        <v>280769</v>
      </c>
      <c r="E119" s="453">
        <v>29248</v>
      </c>
      <c r="F119" s="484">
        <v>10.41710445241462</v>
      </c>
      <c r="G119" s="485">
        <v>6881</v>
      </c>
      <c r="H119" s="484">
        <v>2.4507691376184693</v>
      </c>
      <c r="I119" s="485">
        <v>39513</v>
      </c>
      <c r="J119" s="484">
        <v>14.073134854631386</v>
      </c>
      <c r="K119" s="485">
        <v>4402</v>
      </c>
      <c r="L119" s="484">
        <v>1.5678369050714287</v>
      </c>
      <c r="M119" s="485">
        <v>51394</v>
      </c>
      <c r="N119" s="484">
        <v>18.304727373748523</v>
      </c>
      <c r="O119" s="485">
        <v>22165</v>
      </c>
      <c r="P119" s="484">
        <v>7.894390050183603</v>
      </c>
      <c r="Q119" s="485">
        <v>54676</v>
      </c>
      <c r="R119" s="484">
        <v>19.473659841364253</v>
      </c>
      <c r="S119" s="485">
        <v>11984</v>
      </c>
      <c r="T119" s="484">
        <v>4.268277480776011</v>
      </c>
      <c r="U119" s="485">
        <v>4014</v>
      </c>
      <c r="V119" s="636">
        <v>1.429645010667132</v>
      </c>
      <c r="W119" s="640">
        <v>31042</v>
      </c>
      <c r="X119" s="487">
        <v>11.216418854221242</v>
      </c>
      <c r="Y119" s="486">
        <v>46482</v>
      </c>
      <c r="Z119" s="487">
        <v>16.79536051742516</v>
      </c>
      <c r="AA119" s="486">
        <v>199231</v>
      </c>
      <c r="AB119" s="487">
        <v>71.98822062835359</v>
      </c>
    </row>
    <row r="120" spans="1:28" ht="18" customHeight="1">
      <c r="A120" s="497"/>
      <c r="B120" s="508">
        <v>4</v>
      </c>
      <c r="C120" s="509" t="s">
        <v>349</v>
      </c>
      <c r="D120" s="453">
        <v>454634</v>
      </c>
      <c r="E120" s="453">
        <v>16360</v>
      </c>
      <c r="F120" s="484">
        <v>3.5984990123923857</v>
      </c>
      <c r="G120" s="485">
        <v>13209</v>
      </c>
      <c r="H120" s="484">
        <v>2.9054140253478624</v>
      </c>
      <c r="I120" s="485">
        <v>52489</v>
      </c>
      <c r="J120" s="484">
        <v>11.545330969527136</v>
      </c>
      <c r="K120" s="485">
        <v>10645</v>
      </c>
      <c r="L120" s="484">
        <v>2.3414438867308647</v>
      </c>
      <c r="M120" s="485">
        <v>99517</v>
      </c>
      <c r="N120" s="484">
        <v>21.88947593008882</v>
      </c>
      <c r="O120" s="485">
        <v>39111</v>
      </c>
      <c r="P120" s="484">
        <v>8.602744185432677</v>
      </c>
      <c r="Q120" s="485">
        <v>80600</v>
      </c>
      <c r="R120" s="484">
        <v>17.728546479145862</v>
      </c>
      <c r="S120" s="485">
        <v>26328</v>
      </c>
      <c r="T120" s="484">
        <v>5.79103190698452</v>
      </c>
      <c r="U120" s="485">
        <v>11326</v>
      </c>
      <c r="V120" s="636">
        <v>2.4912347074789833</v>
      </c>
      <c r="W120" s="640">
        <v>18475</v>
      </c>
      <c r="X120" s="487">
        <v>4.167531377732863</v>
      </c>
      <c r="Y120" s="486">
        <v>65757</v>
      </c>
      <c r="Z120" s="487">
        <v>14.83325362953071</v>
      </c>
      <c r="AA120" s="486">
        <v>359076</v>
      </c>
      <c r="AB120" s="487">
        <v>80.99921499273643</v>
      </c>
    </row>
    <row r="121" spans="1:28" ht="18" customHeight="1">
      <c r="A121" s="497"/>
      <c r="B121" s="508">
        <v>5</v>
      </c>
      <c r="C121" s="509" t="s">
        <v>274</v>
      </c>
      <c r="D121" s="453">
        <v>223386</v>
      </c>
      <c r="E121" s="453">
        <v>17909</v>
      </c>
      <c r="F121" s="484">
        <v>8.017064632519496</v>
      </c>
      <c r="G121" s="485">
        <v>5678</v>
      </c>
      <c r="H121" s="484">
        <v>2.5417886528251548</v>
      </c>
      <c r="I121" s="485">
        <v>30932</v>
      </c>
      <c r="J121" s="484">
        <v>13.846883869177121</v>
      </c>
      <c r="K121" s="485">
        <v>2773</v>
      </c>
      <c r="L121" s="484">
        <v>1.2413490549989703</v>
      </c>
      <c r="M121" s="485">
        <v>42733</v>
      </c>
      <c r="N121" s="484">
        <v>19.129667929055536</v>
      </c>
      <c r="O121" s="485">
        <v>17298</v>
      </c>
      <c r="P121" s="484">
        <v>7.743547044129892</v>
      </c>
      <c r="Q121" s="485">
        <v>47348</v>
      </c>
      <c r="R121" s="484">
        <v>21.19559864987063</v>
      </c>
      <c r="S121" s="485">
        <v>9800</v>
      </c>
      <c r="T121" s="484">
        <v>4.3870251492931525</v>
      </c>
      <c r="U121" s="485">
        <v>3602</v>
      </c>
      <c r="V121" s="636">
        <v>1.6124555701789727</v>
      </c>
      <c r="W121" s="640">
        <v>18037</v>
      </c>
      <c r="X121" s="487">
        <v>8.20669384486587</v>
      </c>
      <c r="Y121" s="486">
        <v>36692</v>
      </c>
      <c r="Z121" s="487">
        <v>16.694572853346923</v>
      </c>
      <c r="AA121" s="486">
        <v>165055</v>
      </c>
      <c r="AB121" s="487">
        <v>75.0987333017872</v>
      </c>
    </row>
    <row r="122" spans="1:28" ht="18" customHeight="1">
      <c r="A122" s="497"/>
      <c r="B122" s="508">
        <v>6</v>
      </c>
      <c r="C122" s="509" t="s">
        <v>350</v>
      </c>
      <c r="D122" s="453">
        <v>251723</v>
      </c>
      <c r="E122" s="453">
        <v>20860</v>
      </c>
      <c r="F122" s="484">
        <v>8.286886776337482</v>
      </c>
      <c r="G122" s="485">
        <v>6333</v>
      </c>
      <c r="H122" s="484">
        <v>2.5158606881373573</v>
      </c>
      <c r="I122" s="485">
        <v>46322</v>
      </c>
      <c r="J122" s="484">
        <v>18.40197359796284</v>
      </c>
      <c r="K122" s="485">
        <v>3150</v>
      </c>
      <c r="L122" s="484">
        <v>1.2513755199167338</v>
      </c>
      <c r="M122" s="485">
        <v>44893</v>
      </c>
      <c r="N122" s="484">
        <v>17.83428610019744</v>
      </c>
      <c r="O122" s="485">
        <v>18932</v>
      </c>
      <c r="P122" s="484">
        <v>7.520965505734479</v>
      </c>
      <c r="Q122" s="485">
        <v>48092</v>
      </c>
      <c r="R122" s="484">
        <v>19.1051274615351</v>
      </c>
      <c r="S122" s="485">
        <v>9241</v>
      </c>
      <c r="T122" s="484">
        <v>3.671098787158901</v>
      </c>
      <c r="U122" s="485">
        <v>4449</v>
      </c>
      <c r="V122" s="636">
        <v>1.7674189486062062</v>
      </c>
      <c r="W122" s="640">
        <v>20974</v>
      </c>
      <c r="X122" s="487">
        <v>8.482088695131717</v>
      </c>
      <c r="Y122" s="486">
        <v>52697</v>
      </c>
      <c r="Z122" s="487">
        <v>21.311177074823878</v>
      </c>
      <c r="AA122" s="486">
        <v>173603</v>
      </c>
      <c r="AB122" s="487">
        <v>70.2067342300444</v>
      </c>
    </row>
    <row r="123" spans="1:28" ht="18" customHeight="1">
      <c r="A123" s="497"/>
      <c r="B123" s="508">
        <v>7</v>
      </c>
      <c r="C123" s="509" t="s">
        <v>351</v>
      </c>
      <c r="D123" s="453">
        <v>404754</v>
      </c>
      <c r="E123" s="453">
        <v>28539</v>
      </c>
      <c r="F123" s="484">
        <v>7.050949465601327</v>
      </c>
      <c r="G123" s="485">
        <v>11659</v>
      </c>
      <c r="H123" s="484">
        <v>2.8805150782944704</v>
      </c>
      <c r="I123" s="485">
        <v>68490</v>
      </c>
      <c r="J123" s="484">
        <v>16.921389288308454</v>
      </c>
      <c r="K123" s="485">
        <v>7084</v>
      </c>
      <c r="L123" s="484">
        <v>1.7501988862370723</v>
      </c>
      <c r="M123" s="485">
        <v>73240</v>
      </c>
      <c r="N123" s="484">
        <v>18.09494161885985</v>
      </c>
      <c r="O123" s="485">
        <v>33294</v>
      </c>
      <c r="P123" s="484">
        <v>8.225737114395411</v>
      </c>
      <c r="Q123" s="485">
        <v>73317</v>
      </c>
      <c r="R123" s="484">
        <v>18.11396551979721</v>
      </c>
      <c r="S123" s="485">
        <v>16433</v>
      </c>
      <c r="T123" s="484">
        <v>4.059996936410759</v>
      </c>
      <c r="U123" s="485">
        <v>13720</v>
      </c>
      <c r="V123" s="636">
        <v>3.389713257929508</v>
      </c>
      <c r="W123" s="640">
        <v>29065</v>
      </c>
      <c r="X123" s="487">
        <v>7.4328575008822755</v>
      </c>
      <c r="Y123" s="486">
        <v>80228</v>
      </c>
      <c r="Z123" s="487">
        <v>20.516885999682895</v>
      </c>
      <c r="AA123" s="486">
        <v>281741</v>
      </c>
      <c r="AB123" s="487">
        <v>72.05025649943482</v>
      </c>
    </row>
    <row r="124" spans="1:28" ht="18" customHeight="1">
      <c r="A124" s="497"/>
      <c r="B124" s="508">
        <v>8</v>
      </c>
      <c r="C124" s="509" t="s">
        <v>352</v>
      </c>
      <c r="D124" s="453">
        <v>582810</v>
      </c>
      <c r="E124" s="453">
        <v>32899</v>
      </c>
      <c r="F124" s="484">
        <v>5.644892846725348</v>
      </c>
      <c r="G124" s="485">
        <v>16954</v>
      </c>
      <c r="H124" s="484">
        <v>2.909009797361061</v>
      </c>
      <c r="I124" s="485">
        <v>87142</v>
      </c>
      <c r="J124" s="484">
        <v>14.952042689727355</v>
      </c>
      <c r="K124" s="485">
        <v>14908</v>
      </c>
      <c r="L124" s="484">
        <v>2.5579519912149755</v>
      </c>
      <c r="M124" s="485">
        <v>110314</v>
      </c>
      <c r="N124" s="484">
        <v>18.92795250596249</v>
      </c>
      <c r="O124" s="485">
        <v>44129</v>
      </c>
      <c r="P124" s="484">
        <v>7.571764382903519</v>
      </c>
      <c r="Q124" s="485">
        <v>94353</v>
      </c>
      <c r="R124" s="484">
        <v>16.18932413651104</v>
      </c>
      <c r="S124" s="485">
        <v>23076</v>
      </c>
      <c r="T124" s="484">
        <v>3.9594378957121537</v>
      </c>
      <c r="U124" s="485">
        <v>28732</v>
      </c>
      <c r="V124" s="636">
        <v>4.929908546524596</v>
      </c>
      <c r="W124" s="640">
        <v>33278</v>
      </c>
      <c r="X124" s="487">
        <v>6.006013593753948</v>
      </c>
      <c r="Y124" s="486">
        <v>104189</v>
      </c>
      <c r="Z124" s="487">
        <v>18.804031201383197</v>
      </c>
      <c r="AA124" s="486">
        <v>416611</v>
      </c>
      <c r="AB124" s="487">
        <v>75.18995520486285</v>
      </c>
    </row>
    <row r="125" spans="1:28" ht="18" customHeight="1">
      <c r="A125" s="497"/>
      <c r="B125" s="508">
        <v>9</v>
      </c>
      <c r="C125" s="509" t="s">
        <v>265</v>
      </c>
      <c r="D125" s="453">
        <v>408211</v>
      </c>
      <c r="E125" s="453">
        <v>22992</v>
      </c>
      <c r="F125" s="484">
        <v>5.632381293007783</v>
      </c>
      <c r="G125" s="485">
        <v>10943</v>
      </c>
      <c r="H125" s="484">
        <v>2.6807214896217886</v>
      </c>
      <c r="I125" s="485">
        <v>67734</v>
      </c>
      <c r="J125" s="484">
        <v>16.592889461577467</v>
      </c>
      <c r="K125" s="485">
        <v>10011</v>
      </c>
      <c r="L125" s="484">
        <v>2.4524081908620787</v>
      </c>
      <c r="M125" s="485">
        <v>77319</v>
      </c>
      <c r="N125" s="484">
        <v>18.940939857083713</v>
      </c>
      <c r="O125" s="485">
        <v>35474</v>
      </c>
      <c r="P125" s="484">
        <v>8.690113691203814</v>
      </c>
      <c r="Q125" s="485">
        <v>65920</v>
      </c>
      <c r="R125" s="484">
        <v>16.148511431588076</v>
      </c>
      <c r="S125" s="485">
        <v>16180</v>
      </c>
      <c r="T125" s="484">
        <v>3.9636364527168544</v>
      </c>
      <c r="U125" s="485">
        <v>16650</v>
      </c>
      <c r="V125" s="636">
        <v>4.0787729874991125</v>
      </c>
      <c r="W125" s="640">
        <v>23031</v>
      </c>
      <c r="X125" s="487">
        <v>5.881842165077727</v>
      </c>
      <c r="Y125" s="486">
        <v>78770</v>
      </c>
      <c r="Z125" s="487">
        <v>20.116916649002327</v>
      </c>
      <c r="AA125" s="486">
        <v>289760</v>
      </c>
      <c r="AB125" s="487">
        <v>74.00124118591994</v>
      </c>
    </row>
    <row r="126" spans="1:28" ht="18" customHeight="1">
      <c r="A126" s="497"/>
      <c r="B126" s="508">
        <v>10</v>
      </c>
      <c r="C126" s="509" t="s">
        <v>353</v>
      </c>
      <c r="D126" s="453">
        <v>409833</v>
      </c>
      <c r="E126" s="453">
        <v>20848</v>
      </c>
      <c r="F126" s="484">
        <v>5.086950050386377</v>
      </c>
      <c r="G126" s="485">
        <v>11149</v>
      </c>
      <c r="H126" s="484">
        <v>2.720376348415086</v>
      </c>
      <c r="I126" s="485">
        <v>69502</v>
      </c>
      <c r="J126" s="484">
        <v>16.95861485043908</v>
      </c>
      <c r="K126" s="485">
        <v>9874</v>
      </c>
      <c r="L126" s="484">
        <v>2.4092740213696797</v>
      </c>
      <c r="M126" s="485">
        <v>76929</v>
      </c>
      <c r="N126" s="484">
        <v>18.770816405706714</v>
      </c>
      <c r="O126" s="485">
        <v>33888</v>
      </c>
      <c r="P126" s="484">
        <v>8.2687338501292</v>
      </c>
      <c r="Q126" s="485">
        <v>76242</v>
      </c>
      <c r="R126" s="484">
        <v>18.603187151839894</v>
      </c>
      <c r="S126" s="485">
        <v>15979</v>
      </c>
      <c r="T126" s="484">
        <v>3.898905163810625</v>
      </c>
      <c r="U126" s="485">
        <v>12332</v>
      </c>
      <c r="V126" s="636">
        <v>3.0090305075481965</v>
      </c>
      <c r="W126" s="640">
        <v>20889</v>
      </c>
      <c r="X126" s="487">
        <v>5.2550811192927815</v>
      </c>
      <c r="Y126" s="486">
        <v>80701</v>
      </c>
      <c r="Z126" s="487">
        <v>20.302087290346442</v>
      </c>
      <c r="AA126" s="486">
        <v>295911</v>
      </c>
      <c r="AB126" s="487">
        <v>74.44283159036078</v>
      </c>
    </row>
    <row r="127" spans="1:28" ht="18" customHeight="1">
      <c r="A127" s="497"/>
      <c r="B127" s="508">
        <v>11</v>
      </c>
      <c r="C127" s="509" t="s">
        <v>263</v>
      </c>
      <c r="D127" s="453">
        <v>1413027</v>
      </c>
      <c r="E127" s="453">
        <v>22962</v>
      </c>
      <c r="F127" s="484">
        <v>1.6250220271799478</v>
      </c>
      <c r="G127" s="485">
        <v>36955</v>
      </c>
      <c r="H127" s="484">
        <v>2.6153074215850087</v>
      </c>
      <c r="I127" s="485">
        <v>167235</v>
      </c>
      <c r="J127" s="484">
        <v>11.83523032468594</v>
      </c>
      <c r="K127" s="485">
        <v>54356</v>
      </c>
      <c r="L127" s="484">
        <v>3.846777167032194</v>
      </c>
      <c r="M127" s="485">
        <v>286072</v>
      </c>
      <c r="N127" s="484">
        <v>20.245331476327063</v>
      </c>
      <c r="O127" s="485">
        <v>106571</v>
      </c>
      <c r="P127" s="484">
        <v>7.542035644046434</v>
      </c>
      <c r="Q127" s="485">
        <v>222470</v>
      </c>
      <c r="R127" s="484">
        <v>15.744214370992204</v>
      </c>
      <c r="S127" s="485">
        <v>74703</v>
      </c>
      <c r="T127" s="484">
        <v>5.286735497623188</v>
      </c>
      <c r="U127" s="485">
        <v>101659</v>
      </c>
      <c r="V127" s="636">
        <v>7.194413128694639</v>
      </c>
      <c r="W127" s="640">
        <v>22991</v>
      </c>
      <c r="X127" s="487">
        <v>1.753207337680956</v>
      </c>
      <c r="Y127" s="486">
        <v>204286</v>
      </c>
      <c r="Z127" s="487">
        <v>15.57808334502596</v>
      </c>
      <c r="AA127" s="486">
        <v>1084091</v>
      </c>
      <c r="AB127" s="487">
        <v>82.6687093172931</v>
      </c>
    </row>
    <row r="128" spans="1:28" ht="18" customHeight="1">
      <c r="A128" s="497"/>
      <c r="B128" s="508">
        <v>12</v>
      </c>
      <c r="C128" s="509" t="s">
        <v>354</v>
      </c>
      <c r="D128" s="453">
        <v>1187737</v>
      </c>
      <c r="E128" s="453">
        <v>33517</v>
      </c>
      <c r="F128" s="484">
        <v>2.8219210145006848</v>
      </c>
      <c r="G128" s="485">
        <v>31145</v>
      </c>
      <c r="H128" s="484">
        <v>2.6222135034944603</v>
      </c>
      <c r="I128" s="485">
        <v>92380</v>
      </c>
      <c r="J128" s="484">
        <v>7.777816132696043</v>
      </c>
      <c r="K128" s="485">
        <v>44774</v>
      </c>
      <c r="L128" s="484">
        <v>3.7696897545500394</v>
      </c>
      <c r="M128" s="485">
        <v>242791</v>
      </c>
      <c r="N128" s="484">
        <v>20.44147820603383</v>
      </c>
      <c r="O128" s="485">
        <v>97949</v>
      </c>
      <c r="P128" s="484">
        <v>8.24669097620096</v>
      </c>
      <c r="Q128" s="485">
        <v>189594</v>
      </c>
      <c r="R128" s="484">
        <v>15.96262472247644</v>
      </c>
      <c r="S128" s="485">
        <v>65128</v>
      </c>
      <c r="T128" s="484">
        <v>5.483368792923012</v>
      </c>
      <c r="U128" s="485">
        <v>78493</v>
      </c>
      <c r="V128" s="636">
        <v>6.608617901101001</v>
      </c>
      <c r="W128" s="640">
        <v>34523</v>
      </c>
      <c r="X128" s="487">
        <v>3.1122999087666914</v>
      </c>
      <c r="Y128" s="486">
        <v>123706</v>
      </c>
      <c r="Z128" s="487">
        <v>11.152280291802345</v>
      </c>
      <c r="AA128" s="486">
        <v>951015</v>
      </c>
      <c r="AB128" s="487">
        <v>85.73541979943097</v>
      </c>
    </row>
    <row r="129" spans="1:28" ht="18" customHeight="1">
      <c r="A129" s="497"/>
      <c r="B129" s="508">
        <v>13</v>
      </c>
      <c r="C129" s="509" t="s">
        <v>262</v>
      </c>
      <c r="D129" s="453">
        <v>2552416</v>
      </c>
      <c r="E129" s="453">
        <v>6649</v>
      </c>
      <c r="F129" s="484">
        <v>0.26049828868021513</v>
      </c>
      <c r="G129" s="485">
        <v>55941</v>
      </c>
      <c r="H129" s="484">
        <v>2.191688188759199</v>
      </c>
      <c r="I129" s="485">
        <v>176011</v>
      </c>
      <c r="J129" s="484">
        <v>6.895858668806339</v>
      </c>
      <c r="K129" s="485">
        <v>53141</v>
      </c>
      <c r="L129" s="484">
        <v>2.0819882025500545</v>
      </c>
      <c r="M129" s="485">
        <v>446186</v>
      </c>
      <c r="N129" s="484">
        <v>17.48092787382621</v>
      </c>
      <c r="O129" s="485">
        <v>200095</v>
      </c>
      <c r="P129" s="484">
        <v>7.839435264470995</v>
      </c>
      <c r="Q129" s="485">
        <v>355260</v>
      </c>
      <c r="R129" s="484">
        <v>13.918577535950252</v>
      </c>
      <c r="S129" s="485">
        <v>157391</v>
      </c>
      <c r="T129" s="484">
        <v>6.166353760515527</v>
      </c>
      <c r="U129" s="485">
        <v>338601</v>
      </c>
      <c r="V129" s="636">
        <v>13.265901796572347</v>
      </c>
      <c r="W129" s="640">
        <v>6724</v>
      </c>
      <c r="X129" s="487">
        <v>0.303729083053462</v>
      </c>
      <c r="Y129" s="486">
        <v>232214</v>
      </c>
      <c r="Z129" s="487">
        <v>10.489313696040545</v>
      </c>
      <c r="AA129" s="486">
        <v>1974877</v>
      </c>
      <c r="AB129" s="487">
        <v>89.20695722090599</v>
      </c>
    </row>
    <row r="130" spans="1:28" ht="18" customHeight="1">
      <c r="A130" s="497"/>
      <c r="B130" s="508">
        <v>14</v>
      </c>
      <c r="C130" s="509" t="s">
        <v>264</v>
      </c>
      <c r="D130" s="453">
        <v>1672560</v>
      </c>
      <c r="E130" s="453">
        <v>12121</v>
      </c>
      <c r="F130" s="484">
        <v>0.7246974697469747</v>
      </c>
      <c r="G130" s="485">
        <v>44743</v>
      </c>
      <c r="H130" s="484">
        <v>2.67512077294686</v>
      </c>
      <c r="I130" s="485">
        <v>141587</v>
      </c>
      <c r="J130" s="484">
        <v>8.465286746065912</v>
      </c>
      <c r="K130" s="485">
        <v>48215</v>
      </c>
      <c r="L130" s="484">
        <v>2.8827067489357634</v>
      </c>
      <c r="M130" s="485">
        <v>337837</v>
      </c>
      <c r="N130" s="484">
        <v>20.198797053618406</v>
      </c>
      <c r="O130" s="485">
        <v>143940</v>
      </c>
      <c r="P130" s="484">
        <v>8.605969292581433</v>
      </c>
      <c r="Q130" s="485">
        <v>291199</v>
      </c>
      <c r="R130" s="484">
        <v>17.41037690725594</v>
      </c>
      <c r="S130" s="485">
        <v>100679</v>
      </c>
      <c r="T130" s="484">
        <v>6.019455206390204</v>
      </c>
      <c r="U130" s="485">
        <v>90377</v>
      </c>
      <c r="V130" s="636">
        <v>5.403513177404697</v>
      </c>
      <c r="W130" s="640">
        <v>12452</v>
      </c>
      <c r="X130" s="487">
        <v>0.7870138915662727</v>
      </c>
      <c r="Y130" s="486">
        <v>186430</v>
      </c>
      <c r="Z130" s="487">
        <v>11.783087038604258</v>
      </c>
      <c r="AA130" s="486">
        <v>1383301</v>
      </c>
      <c r="AB130" s="487">
        <v>87.42989906982946</v>
      </c>
    </row>
    <row r="131" spans="1:28" ht="18" customHeight="1">
      <c r="A131" s="497"/>
      <c r="B131" s="508">
        <v>15</v>
      </c>
      <c r="C131" s="509" t="s">
        <v>355</v>
      </c>
      <c r="D131" s="453">
        <v>506092</v>
      </c>
      <c r="E131" s="453">
        <v>26528</v>
      </c>
      <c r="F131" s="484">
        <v>5.241734704362052</v>
      </c>
      <c r="G131" s="485">
        <v>16587</v>
      </c>
      <c r="H131" s="484">
        <v>3.277467337954364</v>
      </c>
      <c r="I131" s="485">
        <v>78935</v>
      </c>
      <c r="J131" s="484">
        <v>15.596966559439785</v>
      </c>
      <c r="K131" s="485">
        <v>8910</v>
      </c>
      <c r="L131" s="484">
        <v>1.7605494653146068</v>
      </c>
      <c r="M131" s="485">
        <v>101147</v>
      </c>
      <c r="N131" s="484">
        <v>19.985891893173573</v>
      </c>
      <c r="O131" s="485">
        <v>39567</v>
      </c>
      <c r="P131" s="484">
        <v>7.818143736711902</v>
      </c>
      <c r="Q131" s="485">
        <v>97067</v>
      </c>
      <c r="R131" s="484">
        <v>19.179714360234897</v>
      </c>
      <c r="S131" s="485">
        <v>22175</v>
      </c>
      <c r="T131" s="484">
        <v>4.381614410028216</v>
      </c>
      <c r="U131" s="485">
        <v>13372</v>
      </c>
      <c r="V131" s="636">
        <v>2.6422073456999913</v>
      </c>
      <c r="W131" s="640">
        <v>26945</v>
      </c>
      <c r="X131" s="487">
        <v>5.468623153109271</v>
      </c>
      <c r="Y131" s="486">
        <v>95760</v>
      </c>
      <c r="Z131" s="487">
        <v>19.43497320993668</v>
      </c>
      <c r="AA131" s="486">
        <v>370015</v>
      </c>
      <c r="AB131" s="487">
        <v>75.09640363695405</v>
      </c>
    </row>
    <row r="132" spans="1:28" ht="18" customHeight="1">
      <c r="A132" s="497"/>
      <c r="B132" s="508">
        <v>16</v>
      </c>
      <c r="C132" s="509" t="s">
        <v>356</v>
      </c>
      <c r="D132" s="453">
        <v>243788</v>
      </c>
      <c r="E132" s="453">
        <v>6126</v>
      </c>
      <c r="F132" s="484">
        <v>2.5128390240700935</v>
      </c>
      <c r="G132" s="485">
        <v>8200</v>
      </c>
      <c r="H132" s="484">
        <v>3.3635781908871643</v>
      </c>
      <c r="I132" s="485">
        <v>46056</v>
      </c>
      <c r="J132" s="484">
        <v>18.89182404384137</v>
      </c>
      <c r="K132" s="485">
        <v>4696</v>
      </c>
      <c r="L132" s="484">
        <v>1.9262638029763566</v>
      </c>
      <c r="M132" s="485">
        <v>44269</v>
      </c>
      <c r="N132" s="484">
        <v>18.15881011370535</v>
      </c>
      <c r="O132" s="485">
        <v>18077</v>
      </c>
      <c r="P132" s="484">
        <v>7.4150491410569845</v>
      </c>
      <c r="Q132" s="485">
        <v>48457</v>
      </c>
      <c r="R132" s="484">
        <v>19.876696145831623</v>
      </c>
      <c r="S132" s="485">
        <v>11185</v>
      </c>
      <c r="T132" s="484">
        <v>4.588002690862552</v>
      </c>
      <c r="U132" s="485">
        <v>5007</v>
      </c>
      <c r="V132" s="636">
        <v>2.0538336587526866</v>
      </c>
      <c r="W132" s="640">
        <v>6231</v>
      </c>
      <c r="X132" s="487">
        <v>2.6095041062731124</v>
      </c>
      <c r="Y132" s="486">
        <v>54325</v>
      </c>
      <c r="Z132" s="487">
        <v>22.750972648577566</v>
      </c>
      <c r="AA132" s="486">
        <v>178225</v>
      </c>
      <c r="AB132" s="487">
        <v>74.63952324514932</v>
      </c>
    </row>
    <row r="133" spans="1:28" ht="18" customHeight="1">
      <c r="A133" s="497"/>
      <c r="B133" s="508">
        <v>17</v>
      </c>
      <c r="C133" s="509" t="s">
        <v>271</v>
      </c>
      <c r="D133" s="453">
        <v>261647</v>
      </c>
      <c r="E133" s="453">
        <v>5509</v>
      </c>
      <c r="F133" s="484">
        <v>2.1055085668859186</v>
      </c>
      <c r="G133" s="485">
        <v>8272</v>
      </c>
      <c r="H133" s="484">
        <v>3.1615115021383775</v>
      </c>
      <c r="I133" s="485">
        <v>39805</v>
      </c>
      <c r="J133" s="484">
        <v>15.213245326718825</v>
      </c>
      <c r="K133" s="485">
        <v>5098</v>
      </c>
      <c r="L133" s="484">
        <v>1.9484266970383763</v>
      </c>
      <c r="M133" s="485">
        <v>50158</v>
      </c>
      <c r="N133" s="484">
        <v>19.170103230688675</v>
      </c>
      <c r="O133" s="485">
        <v>23068</v>
      </c>
      <c r="P133" s="484">
        <v>8.816458816649913</v>
      </c>
      <c r="Q133" s="485">
        <v>50691</v>
      </c>
      <c r="R133" s="484">
        <v>19.373812808860794</v>
      </c>
      <c r="S133" s="485">
        <v>11829</v>
      </c>
      <c r="T133" s="484">
        <v>4.5209767358311</v>
      </c>
      <c r="U133" s="485">
        <v>12075</v>
      </c>
      <c r="V133" s="636">
        <v>4.614996541141308</v>
      </c>
      <c r="W133" s="640">
        <v>6011</v>
      </c>
      <c r="X133" s="487">
        <v>2.4085233920471847</v>
      </c>
      <c r="Y133" s="486">
        <v>48122</v>
      </c>
      <c r="Z133" s="487">
        <v>19.281810459506676</v>
      </c>
      <c r="AA133" s="486">
        <v>195439</v>
      </c>
      <c r="AB133" s="487">
        <v>78.30966614844614</v>
      </c>
    </row>
    <row r="134" spans="1:28" ht="18" customHeight="1">
      <c r="A134" s="497"/>
      <c r="B134" s="508">
        <v>18</v>
      </c>
      <c r="C134" s="509" t="s">
        <v>272</v>
      </c>
      <c r="D134" s="453">
        <v>180003</v>
      </c>
      <c r="E134" s="453">
        <v>5256</v>
      </c>
      <c r="F134" s="484">
        <v>2.919951334144431</v>
      </c>
      <c r="G134" s="485">
        <v>5887</v>
      </c>
      <c r="H134" s="484">
        <v>3.2705010472047684</v>
      </c>
      <c r="I134" s="485">
        <v>33975</v>
      </c>
      <c r="J134" s="484">
        <v>18.874685421909636</v>
      </c>
      <c r="K134" s="485">
        <v>3611</v>
      </c>
      <c r="L134" s="484">
        <v>2.00607767648317</v>
      </c>
      <c r="M134" s="485">
        <v>32989</v>
      </c>
      <c r="N134" s="484">
        <v>18.326916773609327</v>
      </c>
      <c r="O134" s="485">
        <v>13913</v>
      </c>
      <c r="P134" s="484">
        <v>7.729315622517402</v>
      </c>
      <c r="Q134" s="485">
        <v>35905</v>
      </c>
      <c r="R134" s="484">
        <v>19.946889774059322</v>
      </c>
      <c r="S134" s="485">
        <v>7560</v>
      </c>
      <c r="T134" s="484">
        <v>4.199930001166647</v>
      </c>
      <c r="U134" s="485">
        <v>3196</v>
      </c>
      <c r="V134" s="636">
        <v>1.7755259634561644</v>
      </c>
      <c r="W134" s="640">
        <v>5410</v>
      </c>
      <c r="X134" s="487">
        <v>3.05983360387315</v>
      </c>
      <c r="Y134" s="486">
        <v>39886</v>
      </c>
      <c r="Z134" s="487">
        <v>22.559061575616347</v>
      </c>
      <c r="AA134" s="486">
        <v>131511</v>
      </c>
      <c r="AB134" s="487">
        <v>74.3811048205105</v>
      </c>
    </row>
    <row r="135" spans="1:28" ht="18" customHeight="1">
      <c r="A135" s="497"/>
      <c r="B135" s="508">
        <v>19</v>
      </c>
      <c r="C135" s="509" t="s">
        <v>357</v>
      </c>
      <c r="D135" s="453">
        <v>178553</v>
      </c>
      <c r="E135" s="453">
        <v>12294</v>
      </c>
      <c r="F135" s="484">
        <v>6.8853505681786356</v>
      </c>
      <c r="G135" s="485">
        <v>4857</v>
      </c>
      <c r="H135" s="484">
        <v>2.7202007247147906</v>
      </c>
      <c r="I135" s="485">
        <v>27318</v>
      </c>
      <c r="J135" s="484">
        <v>15.29965892480104</v>
      </c>
      <c r="K135" s="485">
        <v>2713</v>
      </c>
      <c r="L135" s="484">
        <v>1.5194368058783667</v>
      </c>
      <c r="M135" s="485">
        <v>32998</v>
      </c>
      <c r="N135" s="484">
        <v>18.480787217240817</v>
      </c>
      <c r="O135" s="485">
        <v>17634</v>
      </c>
      <c r="P135" s="484">
        <v>9.8760592093104</v>
      </c>
      <c r="Q135" s="485">
        <v>31384</v>
      </c>
      <c r="R135" s="484">
        <v>17.57685393132571</v>
      </c>
      <c r="S135" s="485">
        <v>6511</v>
      </c>
      <c r="T135" s="484">
        <v>3.646536322548487</v>
      </c>
      <c r="U135" s="485">
        <v>3893</v>
      </c>
      <c r="V135" s="636">
        <v>2.180305007476772</v>
      </c>
      <c r="W135" s="640">
        <v>12325</v>
      </c>
      <c r="X135" s="487">
        <v>7.056567044543685</v>
      </c>
      <c r="Y135" s="486">
        <v>32225</v>
      </c>
      <c r="Z135" s="487">
        <v>18.450131684415435</v>
      </c>
      <c r="AA135" s="486">
        <v>130110</v>
      </c>
      <c r="AB135" s="487">
        <v>74.49330127104088</v>
      </c>
    </row>
    <row r="136" spans="1:28" ht="18" customHeight="1">
      <c r="A136" s="497"/>
      <c r="B136" s="508">
        <v>20</v>
      </c>
      <c r="C136" s="509" t="s">
        <v>358</v>
      </c>
      <c r="D136" s="453">
        <v>475172</v>
      </c>
      <c r="E136" s="453">
        <v>44643</v>
      </c>
      <c r="F136" s="484">
        <v>9.395124291835376</v>
      </c>
      <c r="G136" s="485">
        <v>12070</v>
      </c>
      <c r="H136" s="484">
        <v>2.540132836109872</v>
      </c>
      <c r="I136" s="485">
        <v>75995</v>
      </c>
      <c r="J136" s="484">
        <v>15.99315616240014</v>
      </c>
      <c r="K136" s="485">
        <v>7488</v>
      </c>
      <c r="L136" s="484">
        <v>1.5758504288973254</v>
      </c>
      <c r="M136" s="485">
        <v>80523</v>
      </c>
      <c r="N136" s="484">
        <v>16.946074263635065</v>
      </c>
      <c r="O136" s="485">
        <v>42157</v>
      </c>
      <c r="P136" s="484">
        <v>8.871945316643238</v>
      </c>
      <c r="Q136" s="485">
        <v>88101</v>
      </c>
      <c r="R136" s="484">
        <v>18.540865202495098</v>
      </c>
      <c r="S136" s="485">
        <v>19209</v>
      </c>
      <c r="T136" s="484">
        <v>4.042536176374028</v>
      </c>
      <c r="U136" s="485">
        <v>15858</v>
      </c>
      <c r="V136" s="636">
        <v>3.337317855429192</v>
      </c>
      <c r="W136" s="640">
        <v>44710</v>
      </c>
      <c r="X136" s="487">
        <v>9.734081695746264</v>
      </c>
      <c r="Y136" s="486">
        <v>88153</v>
      </c>
      <c r="Z136" s="487">
        <v>19.192317238316274</v>
      </c>
      <c r="AA136" s="486">
        <v>326451</v>
      </c>
      <c r="AB136" s="487">
        <v>71.07360106593747</v>
      </c>
    </row>
    <row r="137" spans="1:28" ht="18" customHeight="1">
      <c r="A137" s="497"/>
      <c r="B137" s="508">
        <v>21</v>
      </c>
      <c r="C137" s="509" t="s">
        <v>359</v>
      </c>
      <c r="D137" s="453">
        <v>445396</v>
      </c>
      <c r="E137" s="453">
        <v>12449</v>
      </c>
      <c r="F137" s="484">
        <v>2.795040817609498</v>
      </c>
      <c r="G137" s="485">
        <v>13206</v>
      </c>
      <c r="H137" s="484">
        <v>2.965001930866016</v>
      </c>
      <c r="I137" s="485">
        <v>83738</v>
      </c>
      <c r="J137" s="484">
        <v>18.80079749256841</v>
      </c>
      <c r="K137" s="485">
        <v>9898</v>
      </c>
      <c r="L137" s="484">
        <v>2.2222920726724085</v>
      </c>
      <c r="M137" s="485">
        <v>86758</v>
      </c>
      <c r="N137" s="484">
        <v>19.478845791161124</v>
      </c>
      <c r="O137" s="485">
        <v>37889</v>
      </c>
      <c r="P137" s="484">
        <v>8.50681191568851</v>
      </c>
      <c r="Q137" s="485">
        <v>77091</v>
      </c>
      <c r="R137" s="484">
        <v>17.308417677751933</v>
      </c>
      <c r="S137" s="485">
        <v>18055</v>
      </c>
      <c r="T137" s="484">
        <v>4.053696036785243</v>
      </c>
      <c r="U137" s="485">
        <v>13957</v>
      </c>
      <c r="V137" s="636">
        <v>3.133615928297515</v>
      </c>
      <c r="W137" s="640">
        <v>12524</v>
      </c>
      <c r="X137" s="487">
        <v>2.9028437392076287</v>
      </c>
      <c r="Y137" s="486">
        <v>97031</v>
      </c>
      <c r="Z137" s="487">
        <v>22.490085504555683</v>
      </c>
      <c r="AA137" s="486">
        <v>321884</v>
      </c>
      <c r="AB137" s="487">
        <v>74.60707075623668</v>
      </c>
    </row>
    <row r="138" spans="1:28" ht="18" customHeight="1">
      <c r="A138" s="497"/>
      <c r="B138" s="508">
        <v>22</v>
      </c>
      <c r="C138" s="509" t="s">
        <v>360</v>
      </c>
      <c r="D138" s="453">
        <v>808847</v>
      </c>
      <c r="E138" s="453">
        <v>31634</v>
      </c>
      <c r="F138" s="484">
        <v>3.9109992371857722</v>
      </c>
      <c r="G138" s="485">
        <v>24719</v>
      </c>
      <c r="H138" s="484">
        <v>3.056078590883072</v>
      </c>
      <c r="I138" s="485">
        <v>145952</v>
      </c>
      <c r="J138" s="484">
        <v>18.044450928296698</v>
      </c>
      <c r="K138" s="485">
        <v>21579</v>
      </c>
      <c r="L138" s="484">
        <v>2.667871674123784</v>
      </c>
      <c r="M138" s="485">
        <v>160797</v>
      </c>
      <c r="N138" s="484">
        <v>19.87977948858066</v>
      </c>
      <c r="O138" s="485">
        <v>73748</v>
      </c>
      <c r="P138" s="484">
        <v>9.117669967249679</v>
      </c>
      <c r="Q138" s="485">
        <v>129977</v>
      </c>
      <c r="R138" s="484">
        <v>16.06941733108981</v>
      </c>
      <c r="S138" s="485">
        <v>35645</v>
      </c>
      <c r="T138" s="484">
        <v>4.406890301874149</v>
      </c>
      <c r="U138" s="485">
        <v>19441</v>
      </c>
      <c r="V138" s="636">
        <v>2.4035447989545613</v>
      </c>
      <c r="W138" s="640">
        <v>32400</v>
      </c>
      <c r="X138" s="487">
        <v>4.104351879767825</v>
      </c>
      <c r="Y138" s="486">
        <v>170798</v>
      </c>
      <c r="Z138" s="487">
        <v>21.636268282734108</v>
      </c>
      <c r="AA138" s="486">
        <v>586208</v>
      </c>
      <c r="AB138" s="487">
        <v>74.25937983749806</v>
      </c>
    </row>
    <row r="139" spans="1:28" ht="18" customHeight="1">
      <c r="A139" s="497"/>
      <c r="B139" s="508">
        <v>23</v>
      </c>
      <c r="C139" s="509" t="s">
        <v>261</v>
      </c>
      <c r="D139" s="453">
        <v>1513237</v>
      </c>
      <c r="E139" s="453">
        <v>36089</v>
      </c>
      <c r="F139" s="484">
        <v>2.3848874961423756</v>
      </c>
      <c r="G139" s="485">
        <v>44662</v>
      </c>
      <c r="H139" s="484">
        <v>2.951421356998276</v>
      </c>
      <c r="I139" s="485">
        <v>240724</v>
      </c>
      <c r="J139" s="484">
        <v>15.907884885183222</v>
      </c>
      <c r="K139" s="485">
        <v>41041</v>
      </c>
      <c r="L139" s="484">
        <v>2.7121329970123647</v>
      </c>
      <c r="M139" s="485">
        <v>300204</v>
      </c>
      <c r="N139" s="484">
        <v>19.838531571723397</v>
      </c>
      <c r="O139" s="485">
        <v>131484</v>
      </c>
      <c r="P139" s="484">
        <v>8.688923149513261</v>
      </c>
      <c r="Q139" s="485">
        <v>236744</v>
      </c>
      <c r="R139" s="484">
        <v>15.64487254805427</v>
      </c>
      <c r="S139" s="485">
        <v>72412</v>
      </c>
      <c r="T139" s="484">
        <v>4.78523853170389</v>
      </c>
      <c r="U139" s="485">
        <v>93083</v>
      </c>
      <c r="V139" s="636">
        <v>6.151250597229647</v>
      </c>
      <c r="W139" s="640">
        <v>37310</v>
      </c>
      <c r="X139" s="487">
        <v>2.62717986922545</v>
      </c>
      <c r="Y139" s="486">
        <v>285525</v>
      </c>
      <c r="Z139" s="487">
        <v>20.105213941586616</v>
      </c>
      <c r="AA139" s="486">
        <v>1097319</v>
      </c>
      <c r="AB139" s="487">
        <v>77.26760618918793</v>
      </c>
    </row>
    <row r="140" spans="1:28" ht="18" customHeight="1">
      <c r="A140" s="497"/>
      <c r="B140" s="508">
        <v>24</v>
      </c>
      <c r="C140" s="509" t="s">
        <v>361</v>
      </c>
      <c r="D140" s="453">
        <v>383319</v>
      </c>
      <c r="E140" s="453">
        <v>9958</v>
      </c>
      <c r="F140" s="484">
        <v>2.597836266921285</v>
      </c>
      <c r="G140" s="485">
        <v>10540</v>
      </c>
      <c r="H140" s="484">
        <v>2.7496680310655095</v>
      </c>
      <c r="I140" s="485">
        <v>60329</v>
      </c>
      <c r="J140" s="484">
        <v>15.738588486352098</v>
      </c>
      <c r="K140" s="485">
        <v>10280</v>
      </c>
      <c r="L140" s="484">
        <v>2.6818394079082957</v>
      </c>
      <c r="M140" s="485">
        <v>72831</v>
      </c>
      <c r="N140" s="484">
        <v>19.000101742934735</v>
      </c>
      <c r="O140" s="485">
        <v>31900</v>
      </c>
      <c r="P140" s="484">
        <v>8.32205030275045</v>
      </c>
      <c r="Q140" s="485">
        <v>69647</v>
      </c>
      <c r="R140" s="484">
        <v>18.169461988578703</v>
      </c>
      <c r="S140" s="485">
        <v>16227</v>
      </c>
      <c r="T140" s="484">
        <v>4.233288722969641</v>
      </c>
      <c r="U140" s="485">
        <v>19683</v>
      </c>
      <c r="V140" s="636">
        <v>5.134887652320913</v>
      </c>
      <c r="W140" s="640">
        <v>11794</v>
      </c>
      <c r="X140" s="487">
        <v>3.2433532433532433</v>
      </c>
      <c r="Y140" s="486">
        <v>70928</v>
      </c>
      <c r="Z140" s="487">
        <v>19.505219505219507</v>
      </c>
      <c r="AA140" s="486">
        <v>280914</v>
      </c>
      <c r="AB140" s="487">
        <v>77.25142725142724</v>
      </c>
    </row>
    <row r="141" spans="1:28" ht="18" customHeight="1">
      <c r="A141" s="497"/>
      <c r="B141" s="508">
        <v>25</v>
      </c>
      <c r="C141" s="509" t="s">
        <v>362</v>
      </c>
      <c r="D141" s="453">
        <v>281241</v>
      </c>
      <c r="E141" s="453">
        <v>6288</v>
      </c>
      <c r="F141" s="484">
        <v>2.2358048790894642</v>
      </c>
      <c r="G141" s="485">
        <v>7042</v>
      </c>
      <c r="H141" s="484">
        <v>2.503902347097329</v>
      </c>
      <c r="I141" s="485">
        <v>50444</v>
      </c>
      <c r="J141" s="484">
        <v>17.936218403433354</v>
      </c>
      <c r="K141" s="485">
        <v>7150</v>
      </c>
      <c r="L141" s="484">
        <v>2.542303575936652</v>
      </c>
      <c r="M141" s="485">
        <v>52356</v>
      </c>
      <c r="N141" s="484">
        <v>18.61606238066285</v>
      </c>
      <c r="O141" s="485">
        <v>21685</v>
      </c>
      <c r="P141" s="484">
        <v>7.710468957228854</v>
      </c>
      <c r="Q141" s="485">
        <v>50904</v>
      </c>
      <c r="R141" s="484">
        <v>18.09977919293417</v>
      </c>
      <c r="S141" s="485">
        <v>12557</v>
      </c>
      <c r="T141" s="484">
        <v>4.464853986438677</v>
      </c>
      <c r="U141" s="485">
        <v>14239</v>
      </c>
      <c r="V141" s="636">
        <v>5.062917568917761</v>
      </c>
      <c r="W141" s="640">
        <v>6469</v>
      </c>
      <c r="X141" s="487">
        <v>2.422828293421023</v>
      </c>
      <c r="Y141" s="486">
        <v>57520</v>
      </c>
      <c r="Z141" s="487">
        <v>21.542909790937895</v>
      </c>
      <c r="AA141" s="486">
        <v>203013</v>
      </c>
      <c r="AB141" s="487">
        <v>76.03426191564108</v>
      </c>
    </row>
    <row r="142" spans="1:28" ht="18" customHeight="1">
      <c r="A142" s="497"/>
      <c r="B142" s="508">
        <v>26</v>
      </c>
      <c r="C142" s="509" t="s">
        <v>363</v>
      </c>
      <c r="D142" s="453">
        <v>531912</v>
      </c>
      <c r="E142" s="453">
        <v>8986</v>
      </c>
      <c r="F142" s="484">
        <v>1.6893771902119148</v>
      </c>
      <c r="G142" s="485">
        <v>10982</v>
      </c>
      <c r="H142" s="484">
        <v>2.06462723157214</v>
      </c>
      <c r="I142" s="485">
        <v>63413</v>
      </c>
      <c r="J142" s="484">
        <v>11.921708854096167</v>
      </c>
      <c r="K142" s="485">
        <v>9263</v>
      </c>
      <c r="L142" s="484">
        <v>1.7414534735068958</v>
      </c>
      <c r="M142" s="485">
        <v>104876</v>
      </c>
      <c r="N142" s="484">
        <v>19.71679525936621</v>
      </c>
      <c r="O142" s="485">
        <v>47835</v>
      </c>
      <c r="P142" s="484">
        <v>8.993028922077336</v>
      </c>
      <c r="Q142" s="485">
        <v>97321</v>
      </c>
      <c r="R142" s="484">
        <v>18.296447532674577</v>
      </c>
      <c r="S142" s="485">
        <v>23932</v>
      </c>
      <c r="T142" s="484">
        <v>4.499240475868189</v>
      </c>
      <c r="U142" s="485">
        <v>47134</v>
      </c>
      <c r="V142" s="636">
        <v>8.861240205146716</v>
      </c>
      <c r="W142" s="640">
        <v>9102</v>
      </c>
      <c r="X142" s="487">
        <v>1.8775604503504697</v>
      </c>
      <c r="Y142" s="486">
        <v>74420</v>
      </c>
      <c r="Z142" s="487">
        <v>15.351356703480768</v>
      </c>
      <c r="AA142" s="486">
        <v>401256</v>
      </c>
      <c r="AB142" s="487">
        <v>82.77108284616877</v>
      </c>
    </row>
    <row r="143" spans="1:28" ht="18" customHeight="1">
      <c r="A143" s="497"/>
      <c r="B143" s="508">
        <v>27</v>
      </c>
      <c r="C143" s="509" t="s">
        <v>364</v>
      </c>
      <c r="D143" s="453">
        <v>1633825</v>
      </c>
      <c r="E143" s="453">
        <v>5134</v>
      </c>
      <c r="F143" s="484">
        <v>0.3142319403852922</v>
      </c>
      <c r="G143" s="485">
        <v>38083</v>
      </c>
      <c r="H143" s="484">
        <v>2.33091059323979</v>
      </c>
      <c r="I143" s="485">
        <v>179805</v>
      </c>
      <c r="J143" s="484">
        <v>11.005156611020151</v>
      </c>
      <c r="K143" s="485">
        <v>45077</v>
      </c>
      <c r="L143" s="484">
        <v>2.758985815494315</v>
      </c>
      <c r="M143" s="485">
        <v>330355</v>
      </c>
      <c r="N143" s="484">
        <v>20.219729775220724</v>
      </c>
      <c r="O143" s="485">
        <v>133097</v>
      </c>
      <c r="P143" s="484">
        <v>8.146343702660934</v>
      </c>
      <c r="Q143" s="485">
        <v>307006</v>
      </c>
      <c r="R143" s="484">
        <v>18.79062935136872</v>
      </c>
      <c r="S143" s="485">
        <v>88783</v>
      </c>
      <c r="T143" s="484">
        <v>5.434058115159212</v>
      </c>
      <c r="U143" s="485">
        <v>136398</v>
      </c>
      <c r="V143" s="636">
        <v>8.348384924946062</v>
      </c>
      <c r="W143" s="640">
        <v>5311</v>
      </c>
      <c r="X143" s="487">
        <v>0.354675052606905</v>
      </c>
      <c r="Y143" s="486">
        <v>217906</v>
      </c>
      <c r="Z143" s="487">
        <v>14.552028245784268</v>
      </c>
      <c r="AA143" s="486">
        <v>1274210</v>
      </c>
      <c r="AB143" s="487">
        <v>85.09329670160882</v>
      </c>
    </row>
    <row r="144" spans="1:28" ht="18" customHeight="1" thickBot="1">
      <c r="A144" s="497"/>
      <c r="B144" s="508">
        <v>28</v>
      </c>
      <c r="C144" s="509" t="s">
        <v>275</v>
      </c>
      <c r="D144" s="453">
        <v>1062021</v>
      </c>
      <c r="E144" s="453">
        <v>15652</v>
      </c>
      <c r="F144" s="484">
        <v>1.4737938327019897</v>
      </c>
      <c r="G144" s="485">
        <v>24195</v>
      </c>
      <c r="H144" s="484">
        <v>2.278203538348112</v>
      </c>
      <c r="I144" s="485">
        <v>127973</v>
      </c>
      <c r="J144" s="484">
        <v>12.049950048068728</v>
      </c>
      <c r="K144" s="485">
        <v>26390</v>
      </c>
      <c r="L144" s="484">
        <v>2.484884950485913</v>
      </c>
      <c r="M144" s="485">
        <v>217540</v>
      </c>
      <c r="N144" s="484">
        <v>20.483587424354134</v>
      </c>
      <c r="O144" s="485">
        <v>86759</v>
      </c>
      <c r="P144" s="484">
        <v>8.16923582490365</v>
      </c>
      <c r="Q144" s="485">
        <v>207218</v>
      </c>
      <c r="R144" s="484">
        <v>19.511666906774913</v>
      </c>
      <c r="S144" s="485">
        <v>51191</v>
      </c>
      <c r="T144" s="484">
        <v>4.820149507401454</v>
      </c>
      <c r="U144" s="485">
        <v>63739</v>
      </c>
      <c r="V144" s="636">
        <v>6.001670400114499</v>
      </c>
      <c r="W144" s="640">
        <v>16344</v>
      </c>
      <c r="X144" s="487">
        <v>1.6372127314726699</v>
      </c>
      <c r="Y144" s="486">
        <v>152219</v>
      </c>
      <c r="Z144" s="487">
        <v>15.248096229321975</v>
      </c>
      <c r="AA144" s="486">
        <v>829719</v>
      </c>
      <c r="AB144" s="487">
        <v>83.11469103920535</v>
      </c>
    </row>
    <row r="145" spans="1:28" ht="18" customHeight="1" thickBot="1">
      <c r="A145" s="502"/>
      <c r="B145" s="488">
        <v>29</v>
      </c>
      <c r="C145" s="489" t="s">
        <v>277</v>
      </c>
      <c r="D145" s="457">
        <v>251455</v>
      </c>
      <c r="E145" s="457">
        <v>5160</v>
      </c>
      <c r="F145" s="490">
        <v>2.0520570280964785</v>
      </c>
      <c r="G145" s="491">
        <v>5382</v>
      </c>
      <c r="H145" s="490">
        <v>2.1403432025610942</v>
      </c>
      <c r="I145" s="491">
        <v>29363</v>
      </c>
      <c r="J145" s="490">
        <v>11.677238472092421</v>
      </c>
      <c r="K145" s="491">
        <v>4198</v>
      </c>
      <c r="L145" s="490">
        <v>1.6694836054164761</v>
      </c>
      <c r="M145" s="491">
        <v>52453</v>
      </c>
      <c r="N145" s="490">
        <v>20.859795987353603</v>
      </c>
      <c r="O145" s="491">
        <v>18724</v>
      </c>
      <c r="P145" s="490">
        <v>7.4462627507904</v>
      </c>
      <c r="Q145" s="491">
        <v>50534</v>
      </c>
      <c r="R145" s="490">
        <v>20.096637569346402</v>
      </c>
      <c r="S145" s="491">
        <v>11983</v>
      </c>
      <c r="T145" s="490">
        <v>4.765464993736454</v>
      </c>
      <c r="U145" s="491">
        <v>11888</v>
      </c>
      <c r="V145" s="637">
        <v>4.727684874033127</v>
      </c>
      <c r="W145" s="641">
        <v>5198</v>
      </c>
      <c r="X145" s="490">
        <v>2.1697479202060386</v>
      </c>
      <c r="Y145" s="491">
        <v>34748</v>
      </c>
      <c r="Z145" s="490">
        <v>14.504501872127632</v>
      </c>
      <c r="AA145" s="491">
        <v>199621</v>
      </c>
      <c r="AB145" s="551">
        <v>83.32575020766633</v>
      </c>
    </row>
    <row r="146" spans="1:28" ht="18" customHeight="1">
      <c r="A146" s="497"/>
      <c r="B146" s="508">
        <v>30</v>
      </c>
      <c r="C146" s="509" t="s">
        <v>276</v>
      </c>
      <c r="D146" s="453">
        <v>197835</v>
      </c>
      <c r="E146" s="453">
        <v>17319</v>
      </c>
      <c r="F146" s="484">
        <v>8.754264917734474</v>
      </c>
      <c r="G146" s="485">
        <v>4767</v>
      </c>
      <c r="H146" s="484">
        <v>2.4095837440291152</v>
      </c>
      <c r="I146" s="485">
        <v>19488</v>
      </c>
      <c r="J146" s="484">
        <v>9.850633103343695</v>
      </c>
      <c r="K146" s="485">
        <v>3294</v>
      </c>
      <c r="L146" s="484">
        <v>1.6650238835393132</v>
      </c>
      <c r="M146" s="485">
        <v>38060</v>
      </c>
      <c r="N146" s="484">
        <v>19.23825410063942</v>
      </c>
      <c r="O146" s="485">
        <v>16076</v>
      </c>
      <c r="P146" s="484">
        <v>8.125963555488159</v>
      </c>
      <c r="Q146" s="485">
        <v>43327</v>
      </c>
      <c r="R146" s="484">
        <v>21.900573710415244</v>
      </c>
      <c r="S146" s="485">
        <v>7952</v>
      </c>
      <c r="T146" s="484">
        <v>4.019511208835646</v>
      </c>
      <c r="U146" s="485">
        <v>6251</v>
      </c>
      <c r="V146" s="636">
        <v>3.1597037935653454</v>
      </c>
      <c r="W146" s="640">
        <v>17650</v>
      </c>
      <c r="X146" s="487">
        <v>9.212669116418908</v>
      </c>
      <c r="Y146" s="486">
        <v>24260</v>
      </c>
      <c r="Z146" s="487">
        <v>12.66285284783698</v>
      </c>
      <c r="AA146" s="486">
        <v>149674</v>
      </c>
      <c r="AB146" s="487">
        <v>78.12447803574412</v>
      </c>
    </row>
    <row r="147" spans="1:28" ht="18" customHeight="1">
      <c r="A147" s="497"/>
      <c r="B147" s="508">
        <v>31</v>
      </c>
      <c r="C147" s="509" t="s">
        <v>273</v>
      </c>
      <c r="D147" s="453">
        <v>131100</v>
      </c>
      <c r="E147" s="453">
        <v>10620</v>
      </c>
      <c r="F147" s="484">
        <v>8.100686498855836</v>
      </c>
      <c r="G147" s="485">
        <v>3331</v>
      </c>
      <c r="H147" s="484">
        <v>2.5408085430968725</v>
      </c>
      <c r="I147" s="485">
        <v>16571</v>
      </c>
      <c r="J147" s="484">
        <v>12.63996948893974</v>
      </c>
      <c r="K147" s="485">
        <v>1663</v>
      </c>
      <c r="L147" s="484">
        <v>1.2684973302822273</v>
      </c>
      <c r="M147" s="485">
        <v>22307</v>
      </c>
      <c r="N147" s="484">
        <v>17.01525553012967</v>
      </c>
      <c r="O147" s="485">
        <v>10097</v>
      </c>
      <c r="P147" s="484">
        <v>7.701754385964913</v>
      </c>
      <c r="Q147" s="485">
        <v>27919</v>
      </c>
      <c r="R147" s="484">
        <v>21.295957284515637</v>
      </c>
      <c r="S147" s="485">
        <v>5359</v>
      </c>
      <c r="T147" s="484">
        <v>4.087719298245614</v>
      </c>
      <c r="U147" s="485">
        <v>6863</v>
      </c>
      <c r="V147" s="636">
        <v>5.234935163996949</v>
      </c>
      <c r="W147" s="640">
        <v>10792</v>
      </c>
      <c r="X147" s="487">
        <v>8.686623147693522</v>
      </c>
      <c r="Y147" s="486">
        <v>19912</v>
      </c>
      <c r="Z147" s="487">
        <v>16.02743144151903</v>
      </c>
      <c r="AA147" s="486">
        <v>93533</v>
      </c>
      <c r="AB147" s="487">
        <v>75.28594541078745</v>
      </c>
    </row>
    <row r="148" spans="1:28" ht="18" customHeight="1">
      <c r="A148" s="497"/>
      <c r="B148" s="508">
        <v>32</v>
      </c>
      <c r="C148" s="509" t="s">
        <v>365</v>
      </c>
      <c r="D148" s="453">
        <v>155674</v>
      </c>
      <c r="E148" s="453">
        <v>9705</v>
      </c>
      <c r="F148" s="484">
        <v>6.234181687372329</v>
      </c>
      <c r="G148" s="485">
        <v>4556</v>
      </c>
      <c r="H148" s="484">
        <v>2.9266287241286277</v>
      </c>
      <c r="I148" s="485">
        <v>17932</v>
      </c>
      <c r="J148" s="484">
        <v>11.518943433071675</v>
      </c>
      <c r="K148" s="485">
        <v>2023</v>
      </c>
      <c r="L148" s="484">
        <v>1.2995105155645772</v>
      </c>
      <c r="M148" s="485">
        <v>27549</v>
      </c>
      <c r="N148" s="484">
        <v>17.69659673420096</v>
      </c>
      <c r="O148" s="485">
        <v>12384</v>
      </c>
      <c r="P148" s="484">
        <v>7.955085627657797</v>
      </c>
      <c r="Q148" s="485">
        <v>36811</v>
      </c>
      <c r="R148" s="484">
        <v>23.646209386281587</v>
      </c>
      <c r="S148" s="485">
        <v>7060</v>
      </c>
      <c r="T148" s="484">
        <v>4.535118259953492</v>
      </c>
      <c r="U148" s="485">
        <v>4695</v>
      </c>
      <c r="V148" s="636">
        <v>3.0159178796716217</v>
      </c>
      <c r="W148" s="640">
        <v>10205</v>
      </c>
      <c r="X148" s="487">
        <v>6.759218169414289</v>
      </c>
      <c r="Y148" s="486">
        <v>22534</v>
      </c>
      <c r="Z148" s="487">
        <v>14.925254505593493</v>
      </c>
      <c r="AA148" s="486">
        <v>118240</v>
      </c>
      <c r="AB148" s="487">
        <v>78.31552732499222</v>
      </c>
    </row>
    <row r="149" spans="1:28" ht="18" customHeight="1">
      <c r="A149" s="497"/>
      <c r="B149" s="508">
        <v>33</v>
      </c>
      <c r="C149" s="509" t="s">
        <v>366</v>
      </c>
      <c r="D149" s="453">
        <v>393714</v>
      </c>
      <c r="E149" s="453">
        <v>15800</v>
      </c>
      <c r="F149" s="484">
        <v>4.01306532152781</v>
      </c>
      <c r="G149" s="485">
        <v>11240</v>
      </c>
      <c r="H149" s="484">
        <v>2.854864190757758</v>
      </c>
      <c r="I149" s="485">
        <v>51080</v>
      </c>
      <c r="J149" s="484">
        <v>12.973884596432944</v>
      </c>
      <c r="K149" s="485">
        <v>8999</v>
      </c>
      <c r="L149" s="484">
        <v>2.285669292938529</v>
      </c>
      <c r="M149" s="485">
        <v>75212</v>
      </c>
      <c r="N149" s="484">
        <v>19.103206896376555</v>
      </c>
      <c r="O149" s="485">
        <v>29228</v>
      </c>
      <c r="P149" s="484">
        <v>7.423662861874355</v>
      </c>
      <c r="Q149" s="485">
        <v>85520</v>
      </c>
      <c r="R149" s="484">
        <v>21.721351031459385</v>
      </c>
      <c r="S149" s="485">
        <v>16303</v>
      </c>
      <c r="T149" s="484">
        <v>4.14082303397898</v>
      </c>
      <c r="U149" s="485">
        <v>18198</v>
      </c>
      <c r="V149" s="636">
        <v>4.622136881086271</v>
      </c>
      <c r="W149" s="640">
        <v>16177</v>
      </c>
      <c r="X149" s="487">
        <v>4.307938942681537</v>
      </c>
      <c r="Y149" s="486">
        <v>62391</v>
      </c>
      <c r="Z149" s="487">
        <v>16.614738120346402</v>
      </c>
      <c r="AA149" s="486">
        <v>296948</v>
      </c>
      <c r="AB149" s="487">
        <v>79.07732293697207</v>
      </c>
    </row>
    <row r="150" spans="1:28" ht="18" customHeight="1">
      <c r="A150" s="497"/>
      <c r="B150" s="508">
        <v>34</v>
      </c>
      <c r="C150" s="509" t="s">
        <v>367</v>
      </c>
      <c r="D150" s="453">
        <v>580540</v>
      </c>
      <c r="E150" s="453">
        <v>16203</v>
      </c>
      <c r="F150" s="484">
        <v>2.791022151789713</v>
      </c>
      <c r="G150" s="485">
        <v>17217</v>
      </c>
      <c r="H150" s="484">
        <v>2.96568711888931</v>
      </c>
      <c r="I150" s="485">
        <v>65313</v>
      </c>
      <c r="J150" s="484">
        <v>11.250387570193269</v>
      </c>
      <c r="K150" s="485">
        <v>13372</v>
      </c>
      <c r="L150" s="484">
        <v>2.3033727219485307</v>
      </c>
      <c r="M150" s="485">
        <v>119000</v>
      </c>
      <c r="N150" s="484">
        <v>20.498156888414236</v>
      </c>
      <c r="O150" s="485">
        <v>45881</v>
      </c>
      <c r="P150" s="484">
        <v>7.903159127708685</v>
      </c>
      <c r="Q150" s="485">
        <v>120239</v>
      </c>
      <c r="R150" s="484">
        <v>20.711578874840665</v>
      </c>
      <c r="S150" s="485">
        <v>26297</v>
      </c>
      <c r="T150" s="484">
        <v>4.529748165501085</v>
      </c>
      <c r="U150" s="485">
        <v>29326</v>
      </c>
      <c r="V150" s="636">
        <v>5.051503772349881</v>
      </c>
      <c r="W150" s="640">
        <v>17464</v>
      </c>
      <c r="X150" s="487">
        <v>3.168279470405323</v>
      </c>
      <c r="Y150" s="486">
        <v>82558</v>
      </c>
      <c r="Z150" s="487">
        <v>14.977486058046422</v>
      </c>
      <c r="AA150" s="486">
        <v>451192</v>
      </c>
      <c r="AB150" s="487">
        <v>81.85423447154825</v>
      </c>
    </row>
    <row r="151" spans="1:28" ht="18" customHeight="1">
      <c r="A151" s="497"/>
      <c r="B151" s="508">
        <v>35</v>
      </c>
      <c r="C151" s="509" t="s">
        <v>266</v>
      </c>
      <c r="D151" s="453">
        <v>293312</v>
      </c>
      <c r="E151" s="453">
        <v>12872</v>
      </c>
      <c r="F151" s="484">
        <v>4.3885009818895915</v>
      </c>
      <c r="G151" s="485">
        <v>10097</v>
      </c>
      <c r="H151" s="484">
        <v>3.4424094479598515</v>
      </c>
      <c r="I151" s="485">
        <v>29828</v>
      </c>
      <c r="J151" s="484">
        <v>10.169375954614882</v>
      </c>
      <c r="K151" s="485">
        <v>5758</v>
      </c>
      <c r="L151" s="484">
        <v>1.9630973161684484</v>
      </c>
      <c r="M151" s="485">
        <v>59611</v>
      </c>
      <c r="N151" s="484">
        <v>20.323409884355225</v>
      </c>
      <c r="O151" s="485">
        <v>25355</v>
      </c>
      <c r="P151" s="484">
        <v>8.64437868208597</v>
      </c>
      <c r="Q151" s="485">
        <v>67270</v>
      </c>
      <c r="R151" s="484">
        <v>22.93462251800131</v>
      </c>
      <c r="S151" s="485">
        <v>13351</v>
      </c>
      <c r="T151" s="484">
        <v>4.551808313331879</v>
      </c>
      <c r="U151" s="485">
        <v>5954</v>
      </c>
      <c r="V151" s="636">
        <v>2.029920357844207</v>
      </c>
      <c r="W151" s="640">
        <v>13783</v>
      </c>
      <c r="X151" s="487">
        <v>4.7964559886970255</v>
      </c>
      <c r="Y151" s="486">
        <v>39987</v>
      </c>
      <c r="Z151" s="487">
        <v>13.915394734094752</v>
      </c>
      <c r="AA151" s="486">
        <v>233588</v>
      </c>
      <c r="AB151" s="487">
        <v>81.28814927720822</v>
      </c>
    </row>
    <row r="152" spans="1:28" ht="18" customHeight="1">
      <c r="A152" s="497"/>
      <c r="B152" s="508">
        <v>36</v>
      </c>
      <c r="C152" s="509" t="s">
        <v>269</v>
      </c>
      <c r="D152" s="453">
        <v>156502</v>
      </c>
      <c r="E152" s="453">
        <v>11698</v>
      </c>
      <c r="F152" s="484">
        <v>7.4746648605129655</v>
      </c>
      <c r="G152" s="485">
        <v>4042</v>
      </c>
      <c r="H152" s="484">
        <v>2.5827145978965125</v>
      </c>
      <c r="I152" s="485">
        <v>16922</v>
      </c>
      <c r="J152" s="484">
        <v>10.812641371995246</v>
      </c>
      <c r="K152" s="485">
        <v>2117</v>
      </c>
      <c r="L152" s="484">
        <v>1.3526983680719735</v>
      </c>
      <c r="M152" s="485">
        <v>27215</v>
      </c>
      <c r="N152" s="484">
        <v>17.389554127103807</v>
      </c>
      <c r="O152" s="485">
        <v>10934</v>
      </c>
      <c r="P152" s="484">
        <v>6.986492185403382</v>
      </c>
      <c r="Q152" s="485">
        <v>36921</v>
      </c>
      <c r="R152" s="484">
        <v>23.59139180329964</v>
      </c>
      <c r="S152" s="485">
        <v>5776</v>
      </c>
      <c r="T152" s="484">
        <v>3.6906876589436552</v>
      </c>
      <c r="U152" s="485">
        <v>6230</v>
      </c>
      <c r="V152" s="636">
        <v>3.980779798341235</v>
      </c>
      <c r="W152" s="640">
        <v>12323</v>
      </c>
      <c r="X152" s="487">
        <v>8.200463160136286</v>
      </c>
      <c r="Y152" s="486">
        <v>20999</v>
      </c>
      <c r="Z152" s="487">
        <v>13.973993824531517</v>
      </c>
      <c r="AA152" s="486">
        <v>116950</v>
      </c>
      <c r="AB152" s="487">
        <v>77.8255430153322</v>
      </c>
    </row>
    <row r="153" spans="1:28" ht="18" customHeight="1">
      <c r="A153" s="497"/>
      <c r="B153" s="508">
        <v>37</v>
      </c>
      <c r="C153" s="509" t="s">
        <v>368</v>
      </c>
      <c r="D153" s="453">
        <v>204160</v>
      </c>
      <c r="E153" s="453">
        <v>9562</v>
      </c>
      <c r="F153" s="484">
        <v>4.683581504702195</v>
      </c>
      <c r="G153" s="485">
        <v>6031</v>
      </c>
      <c r="H153" s="484">
        <v>2.9540556426332287</v>
      </c>
      <c r="I153" s="485">
        <v>25263</v>
      </c>
      <c r="J153" s="484">
        <v>12.374118338557993</v>
      </c>
      <c r="K153" s="485">
        <v>4198</v>
      </c>
      <c r="L153" s="484">
        <v>2.056230407523511</v>
      </c>
      <c r="M153" s="485">
        <v>42348</v>
      </c>
      <c r="N153" s="484">
        <v>20.74255485893417</v>
      </c>
      <c r="O153" s="485">
        <v>15735</v>
      </c>
      <c r="P153" s="484">
        <v>7.707190438871474</v>
      </c>
      <c r="Q153" s="485">
        <v>42233</v>
      </c>
      <c r="R153" s="484">
        <v>20.686226489028215</v>
      </c>
      <c r="S153" s="485">
        <v>8190</v>
      </c>
      <c r="T153" s="484">
        <v>4.011559561128527</v>
      </c>
      <c r="U153" s="485">
        <v>5128</v>
      </c>
      <c r="V153" s="636">
        <v>2.511755485893417</v>
      </c>
      <c r="W153" s="640">
        <v>10143</v>
      </c>
      <c r="X153" s="487">
        <v>5.096165440733149</v>
      </c>
      <c r="Y153" s="486">
        <v>31362</v>
      </c>
      <c r="Z153" s="487">
        <v>15.757265163390812</v>
      </c>
      <c r="AA153" s="486">
        <v>157527</v>
      </c>
      <c r="AB153" s="487">
        <v>79.14656939587604</v>
      </c>
    </row>
    <row r="154" spans="1:28" ht="18" customHeight="1">
      <c r="A154" s="497"/>
      <c r="B154" s="508">
        <v>38</v>
      </c>
      <c r="C154" s="509" t="s">
        <v>267</v>
      </c>
      <c r="D154" s="453">
        <v>289727</v>
      </c>
      <c r="E154" s="453">
        <v>18226</v>
      </c>
      <c r="F154" s="484">
        <v>6.290749567696487</v>
      </c>
      <c r="G154" s="485">
        <v>7906</v>
      </c>
      <c r="H154" s="484">
        <v>2.728775709547264</v>
      </c>
      <c r="I154" s="485">
        <v>31363</v>
      </c>
      <c r="J154" s="484">
        <v>10.82501803421842</v>
      </c>
      <c r="K154" s="485">
        <v>5468</v>
      </c>
      <c r="L154" s="484">
        <v>1.887293900810073</v>
      </c>
      <c r="M154" s="485">
        <v>56925</v>
      </c>
      <c r="N154" s="484">
        <v>19.647806383250437</v>
      </c>
      <c r="O154" s="485">
        <v>23141</v>
      </c>
      <c r="P154" s="484">
        <v>7.987174132890617</v>
      </c>
      <c r="Q154" s="485">
        <v>65853</v>
      </c>
      <c r="R154" s="484">
        <v>22.72932795355628</v>
      </c>
      <c r="S154" s="485">
        <v>12077</v>
      </c>
      <c r="T154" s="484">
        <v>4.168406810549241</v>
      </c>
      <c r="U154" s="485">
        <v>7742</v>
      </c>
      <c r="V154" s="636">
        <v>2.6721706986231863</v>
      </c>
      <c r="W154" s="640">
        <v>20039</v>
      </c>
      <c r="X154" s="487">
        <v>7.10640636913311</v>
      </c>
      <c r="Y154" s="486">
        <v>39301</v>
      </c>
      <c r="Z154" s="487">
        <v>13.93726616664007</v>
      </c>
      <c r="AA154" s="486">
        <v>222645</v>
      </c>
      <c r="AB154" s="487">
        <v>78.95632746422682</v>
      </c>
    </row>
    <row r="155" spans="1:28" ht="18" customHeight="1">
      <c r="A155" s="497"/>
      <c r="B155" s="508">
        <v>39</v>
      </c>
      <c r="C155" s="509" t="s">
        <v>270</v>
      </c>
      <c r="D155" s="453">
        <v>158388</v>
      </c>
      <c r="E155" s="453">
        <v>15744</v>
      </c>
      <c r="F155" s="484">
        <v>9.94014698083188</v>
      </c>
      <c r="G155" s="485">
        <v>3927</v>
      </c>
      <c r="H155" s="484">
        <v>2.4793544965527694</v>
      </c>
      <c r="I155" s="485">
        <v>10363</v>
      </c>
      <c r="J155" s="484">
        <v>6.542793645983282</v>
      </c>
      <c r="K155" s="485">
        <v>1941</v>
      </c>
      <c r="L155" s="484">
        <v>1.2254716266383816</v>
      </c>
      <c r="M155" s="485">
        <v>29433</v>
      </c>
      <c r="N155" s="484">
        <v>18.582847185392833</v>
      </c>
      <c r="O155" s="485">
        <v>13466</v>
      </c>
      <c r="P155" s="484">
        <v>8.5019067101043</v>
      </c>
      <c r="Q155" s="485">
        <v>38967</v>
      </c>
      <c r="R155" s="484">
        <v>24.60224259413592</v>
      </c>
      <c r="S155" s="485">
        <v>5915</v>
      </c>
      <c r="T155" s="484">
        <v>3.7345000883905346</v>
      </c>
      <c r="U155" s="485">
        <v>4317</v>
      </c>
      <c r="V155" s="636">
        <v>2.7255852716114854</v>
      </c>
      <c r="W155" s="640">
        <v>16193</v>
      </c>
      <c r="X155" s="487">
        <v>10.510089504189626</v>
      </c>
      <c r="Y155" s="486">
        <v>14347</v>
      </c>
      <c r="Z155" s="487">
        <v>9.311940598814832</v>
      </c>
      <c r="AA155" s="486">
        <v>123531</v>
      </c>
      <c r="AB155" s="487">
        <v>80.17796989699553</v>
      </c>
    </row>
    <row r="156" spans="1:28" ht="18" customHeight="1">
      <c r="A156" s="497"/>
      <c r="B156" s="508">
        <v>40</v>
      </c>
      <c r="C156" s="509" t="s">
        <v>369</v>
      </c>
      <c r="D156" s="453">
        <v>1013854</v>
      </c>
      <c r="E156" s="453">
        <v>25786</v>
      </c>
      <c r="F156" s="484">
        <v>2.54336423193083</v>
      </c>
      <c r="G156" s="485">
        <v>29984</v>
      </c>
      <c r="H156" s="484">
        <v>2.957427795323587</v>
      </c>
      <c r="I156" s="485">
        <v>82154</v>
      </c>
      <c r="J156" s="484">
        <v>8.103139110759537</v>
      </c>
      <c r="K156" s="485">
        <v>24413</v>
      </c>
      <c r="L156" s="484">
        <v>2.4079403937845094</v>
      </c>
      <c r="M156" s="485">
        <v>212439</v>
      </c>
      <c r="N156" s="484">
        <v>20.953608705000917</v>
      </c>
      <c r="O156" s="485">
        <v>81869</v>
      </c>
      <c r="P156" s="484">
        <v>8.075028554407242</v>
      </c>
      <c r="Q156" s="485">
        <v>216039</v>
      </c>
      <c r="R156" s="484">
        <v>21.308689416819384</v>
      </c>
      <c r="S156" s="485">
        <v>56250</v>
      </c>
      <c r="T156" s="484">
        <v>5.548136122163546</v>
      </c>
      <c r="U156" s="485">
        <v>56936</v>
      </c>
      <c r="V156" s="636">
        <v>5.615798724471176</v>
      </c>
      <c r="W156" s="640">
        <v>27087</v>
      </c>
      <c r="X156" s="487">
        <v>2.8306500661498686</v>
      </c>
      <c r="Y156" s="486">
        <v>112239</v>
      </c>
      <c r="Z156" s="487">
        <v>11.729218177524094</v>
      </c>
      <c r="AA156" s="486">
        <v>817592</v>
      </c>
      <c r="AB156" s="487">
        <v>85.44013175632604</v>
      </c>
    </row>
    <row r="157" spans="1:28" ht="18" customHeight="1">
      <c r="A157" s="497"/>
      <c r="B157" s="508">
        <v>41</v>
      </c>
      <c r="C157" s="509" t="s">
        <v>370</v>
      </c>
      <c r="D157" s="453">
        <v>186840</v>
      </c>
      <c r="E157" s="453">
        <v>14458</v>
      </c>
      <c r="F157" s="484">
        <v>7.73817169770927</v>
      </c>
      <c r="G157" s="485">
        <v>4705</v>
      </c>
      <c r="H157" s="484">
        <v>2.5181973881395847</v>
      </c>
      <c r="I157" s="485">
        <v>22559</v>
      </c>
      <c r="J157" s="484">
        <v>12.07396703061443</v>
      </c>
      <c r="K157" s="485">
        <v>3595</v>
      </c>
      <c r="L157" s="484">
        <v>1.9241061871119673</v>
      </c>
      <c r="M157" s="485">
        <v>33326</v>
      </c>
      <c r="N157" s="484">
        <v>17.836651680582317</v>
      </c>
      <c r="O157" s="485">
        <v>14671</v>
      </c>
      <c r="P157" s="484">
        <v>7.852172982230786</v>
      </c>
      <c r="Q157" s="485">
        <v>40957</v>
      </c>
      <c r="R157" s="484">
        <v>21.920894883322628</v>
      </c>
      <c r="S157" s="485">
        <v>7926</v>
      </c>
      <c r="T157" s="484">
        <v>4.242132305716121</v>
      </c>
      <c r="U157" s="485">
        <v>5264</v>
      </c>
      <c r="V157" s="636">
        <v>2.8173838578462855</v>
      </c>
      <c r="W157" s="640">
        <v>15737</v>
      </c>
      <c r="X157" s="487">
        <v>8.666894303211878</v>
      </c>
      <c r="Y157" s="486">
        <v>27284</v>
      </c>
      <c r="Z157" s="487">
        <v>15.026214918271139</v>
      </c>
      <c r="AA157" s="486">
        <v>138555</v>
      </c>
      <c r="AB157" s="487">
        <v>76.30689077851699</v>
      </c>
    </row>
    <row r="158" spans="1:28" ht="18" customHeight="1">
      <c r="A158" s="497"/>
      <c r="B158" s="508">
        <v>42</v>
      </c>
      <c r="C158" s="509" t="s">
        <v>268</v>
      </c>
      <c r="D158" s="453">
        <v>293350</v>
      </c>
      <c r="E158" s="453">
        <v>16332</v>
      </c>
      <c r="F158" s="484">
        <v>5.567410942560082</v>
      </c>
      <c r="G158" s="485">
        <v>7482</v>
      </c>
      <c r="H158" s="484">
        <v>2.5505369013124257</v>
      </c>
      <c r="I158" s="485">
        <v>23869</v>
      </c>
      <c r="J158" s="484">
        <v>8.136696778592126</v>
      </c>
      <c r="K158" s="485">
        <v>4236</v>
      </c>
      <c r="L158" s="484">
        <v>1.4440088631327765</v>
      </c>
      <c r="M158" s="485">
        <v>56302</v>
      </c>
      <c r="N158" s="484">
        <v>19.192773137889894</v>
      </c>
      <c r="O158" s="485">
        <v>25714</v>
      </c>
      <c r="P158" s="484">
        <v>8.765638316004774</v>
      </c>
      <c r="Q158" s="485">
        <v>74708</v>
      </c>
      <c r="R158" s="484">
        <v>25.467189364240667</v>
      </c>
      <c r="S158" s="485">
        <v>12343</v>
      </c>
      <c r="T158" s="484">
        <v>4.2076018408045</v>
      </c>
      <c r="U158" s="485">
        <v>8950</v>
      </c>
      <c r="V158" s="636">
        <v>3.050963013465144</v>
      </c>
      <c r="W158" s="640">
        <v>18671</v>
      </c>
      <c r="X158" s="487">
        <v>6.565049226441631</v>
      </c>
      <c r="Y158" s="486">
        <v>31397</v>
      </c>
      <c r="Z158" s="487">
        <v>11.03973277074543</v>
      </c>
      <c r="AA158" s="486">
        <v>234332</v>
      </c>
      <c r="AB158" s="487">
        <v>82.39521800281294</v>
      </c>
    </row>
    <row r="159" spans="1:28" ht="18" customHeight="1">
      <c r="A159" s="497"/>
      <c r="B159" s="508">
        <v>43</v>
      </c>
      <c r="C159" s="509" t="s">
        <v>371</v>
      </c>
      <c r="D159" s="453">
        <v>385742</v>
      </c>
      <c r="E159" s="453">
        <v>33467</v>
      </c>
      <c r="F159" s="484">
        <v>8.676006242514427</v>
      </c>
      <c r="G159" s="485">
        <v>10066</v>
      </c>
      <c r="H159" s="484">
        <v>2.6095162051319276</v>
      </c>
      <c r="I159" s="485">
        <v>37310</v>
      </c>
      <c r="J159" s="484">
        <v>9.672267992596087</v>
      </c>
      <c r="K159" s="485">
        <v>5339</v>
      </c>
      <c r="L159" s="484">
        <v>1.3840857360619274</v>
      </c>
      <c r="M159" s="485">
        <v>71480</v>
      </c>
      <c r="N159" s="484">
        <v>18.530520399645358</v>
      </c>
      <c r="O159" s="485">
        <v>31366</v>
      </c>
      <c r="P159" s="484">
        <v>8.131341673968612</v>
      </c>
      <c r="Q159" s="485">
        <v>90512</v>
      </c>
      <c r="R159" s="484">
        <v>23.464388114335488</v>
      </c>
      <c r="S159" s="485">
        <v>16387</v>
      </c>
      <c r="T159" s="484">
        <v>4.24817624215149</v>
      </c>
      <c r="U159" s="485">
        <v>10764</v>
      </c>
      <c r="V159" s="636">
        <v>2.790466166505073</v>
      </c>
      <c r="W159" s="640">
        <v>34995</v>
      </c>
      <c r="X159" s="487">
        <v>9.332547509453889</v>
      </c>
      <c r="Y159" s="486">
        <v>47447</v>
      </c>
      <c r="Z159" s="487">
        <v>12.653275658838654</v>
      </c>
      <c r="AA159" s="486">
        <v>292536</v>
      </c>
      <c r="AB159" s="487">
        <v>78.01417683170746</v>
      </c>
    </row>
    <row r="160" spans="1:28" ht="18" customHeight="1">
      <c r="A160" s="497"/>
      <c r="B160" s="508">
        <v>44</v>
      </c>
      <c r="C160" s="509" t="s">
        <v>372</v>
      </c>
      <c r="D160" s="453">
        <v>244944</v>
      </c>
      <c r="E160" s="453">
        <v>14197</v>
      </c>
      <c r="F160" s="484">
        <v>5.796018681821151</v>
      </c>
      <c r="G160" s="485">
        <v>6990</v>
      </c>
      <c r="H160" s="484">
        <v>2.85371350186165</v>
      </c>
      <c r="I160" s="485">
        <v>24447</v>
      </c>
      <c r="J160" s="484">
        <v>9.980648638056046</v>
      </c>
      <c r="K160" s="485">
        <v>3760</v>
      </c>
      <c r="L160" s="484">
        <v>1.5350447449212883</v>
      </c>
      <c r="M160" s="485">
        <v>48488</v>
      </c>
      <c r="N160" s="484">
        <v>19.795545104187077</v>
      </c>
      <c r="O160" s="485">
        <v>22113</v>
      </c>
      <c r="P160" s="484">
        <v>9.027777777777777</v>
      </c>
      <c r="Q160" s="485">
        <v>56960</v>
      </c>
      <c r="R160" s="484">
        <v>23.25429485923313</v>
      </c>
      <c r="S160" s="485">
        <v>10993</v>
      </c>
      <c r="T160" s="484">
        <v>4.487964595989288</v>
      </c>
      <c r="U160" s="485">
        <v>7380</v>
      </c>
      <c r="V160" s="636">
        <v>3.012933568489124</v>
      </c>
      <c r="W160" s="640">
        <v>15106</v>
      </c>
      <c r="X160" s="487">
        <v>6.358707548281727</v>
      </c>
      <c r="Y160" s="486">
        <v>31487</v>
      </c>
      <c r="Z160" s="487">
        <v>13.254112575979526</v>
      </c>
      <c r="AA160" s="486">
        <v>190971</v>
      </c>
      <c r="AB160" s="487">
        <v>80.38717987573875</v>
      </c>
    </row>
    <row r="161" spans="1:28" ht="18" customHeight="1">
      <c r="A161" s="497"/>
      <c r="B161" s="508">
        <v>45</v>
      </c>
      <c r="C161" s="509" t="s">
        <v>373</v>
      </c>
      <c r="D161" s="453">
        <v>245673</v>
      </c>
      <c r="E161" s="453">
        <v>23742</v>
      </c>
      <c r="F161" s="484">
        <v>9.664065648239733</v>
      </c>
      <c r="G161" s="485">
        <v>6548</v>
      </c>
      <c r="H161" s="484">
        <v>2.665331558616535</v>
      </c>
      <c r="I161" s="485">
        <v>26952</v>
      </c>
      <c r="J161" s="484">
        <v>10.970680538764944</v>
      </c>
      <c r="K161" s="485">
        <v>3075</v>
      </c>
      <c r="L161" s="484">
        <v>1.251663796998449</v>
      </c>
      <c r="M161" s="485">
        <v>45062</v>
      </c>
      <c r="N161" s="484">
        <v>18.34226797409565</v>
      </c>
      <c r="O161" s="485">
        <v>18623</v>
      </c>
      <c r="P161" s="484">
        <v>7.5804015907323965</v>
      </c>
      <c r="Q161" s="485">
        <v>55299</v>
      </c>
      <c r="R161" s="484">
        <v>22.509189043973084</v>
      </c>
      <c r="S161" s="485">
        <v>10025</v>
      </c>
      <c r="T161" s="484">
        <v>4.080627500783562</v>
      </c>
      <c r="U161" s="485">
        <v>8117</v>
      </c>
      <c r="V161" s="636">
        <v>3.30398537893867</v>
      </c>
      <c r="W161" s="640">
        <v>24287</v>
      </c>
      <c r="X161" s="487">
        <v>10.223694623583492</v>
      </c>
      <c r="Y161" s="486">
        <v>33525</v>
      </c>
      <c r="Z161" s="487">
        <v>14.112461903719545</v>
      </c>
      <c r="AA161" s="486">
        <v>179744</v>
      </c>
      <c r="AB161" s="487">
        <v>75.66384347269697</v>
      </c>
    </row>
    <row r="162" spans="1:28" ht="18" customHeight="1">
      <c r="A162" s="497"/>
      <c r="B162" s="508">
        <v>46</v>
      </c>
      <c r="C162" s="509" t="s">
        <v>374</v>
      </c>
      <c r="D162" s="453">
        <v>354006</v>
      </c>
      <c r="E162" s="453">
        <v>27936</v>
      </c>
      <c r="F162" s="484">
        <v>7.891391671327605</v>
      </c>
      <c r="G162" s="485">
        <v>8832</v>
      </c>
      <c r="H162" s="484">
        <v>2.4948729682547754</v>
      </c>
      <c r="I162" s="485">
        <v>33737</v>
      </c>
      <c r="J162" s="484">
        <v>9.530064462184257</v>
      </c>
      <c r="K162" s="485">
        <v>5248</v>
      </c>
      <c r="L162" s="484">
        <v>1.4824607492528377</v>
      </c>
      <c r="M162" s="485">
        <v>67715</v>
      </c>
      <c r="N162" s="484">
        <v>19.128206866550286</v>
      </c>
      <c r="O162" s="485">
        <v>30412</v>
      </c>
      <c r="P162" s="484">
        <v>8.59081484494613</v>
      </c>
      <c r="Q162" s="485">
        <v>84776</v>
      </c>
      <c r="R162" s="484">
        <v>23.94761670706146</v>
      </c>
      <c r="S162" s="485">
        <v>12472</v>
      </c>
      <c r="T162" s="484">
        <v>3.5231041281786184</v>
      </c>
      <c r="U162" s="485">
        <v>13600</v>
      </c>
      <c r="V162" s="636">
        <v>3.841742795319853</v>
      </c>
      <c r="W162" s="640">
        <v>29068</v>
      </c>
      <c r="X162" s="487">
        <v>8.539214937457036</v>
      </c>
      <c r="Y162" s="486">
        <v>42675</v>
      </c>
      <c r="Z162" s="487">
        <v>12.536500531718007</v>
      </c>
      <c r="AA162" s="486">
        <v>268663</v>
      </c>
      <c r="AB162" s="487">
        <v>78.92428453082495</v>
      </c>
    </row>
    <row r="163" spans="1:28" ht="18" customHeight="1">
      <c r="A163" s="503"/>
      <c r="B163" s="510">
        <v>47</v>
      </c>
      <c r="C163" s="511" t="s">
        <v>375</v>
      </c>
      <c r="D163" s="459">
        <v>254086</v>
      </c>
      <c r="E163" s="459">
        <v>6806</v>
      </c>
      <c r="F163" s="492">
        <v>2.67862062451296</v>
      </c>
      <c r="G163" s="493">
        <v>6216</v>
      </c>
      <c r="H163" s="492">
        <v>2.446415780483773</v>
      </c>
      <c r="I163" s="493">
        <v>10571</v>
      </c>
      <c r="J163" s="492">
        <v>4.160402383444976</v>
      </c>
      <c r="K163" s="493">
        <v>4289</v>
      </c>
      <c r="L163" s="492">
        <v>1.6880111458325135</v>
      </c>
      <c r="M163" s="493">
        <v>44978</v>
      </c>
      <c r="N163" s="492">
        <v>17.701880465669102</v>
      </c>
      <c r="O163" s="493">
        <v>28095</v>
      </c>
      <c r="P163" s="492">
        <v>11.05727981864408</v>
      </c>
      <c r="Q163" s="493">
        <v>50918</v>
      </c>
      <c r="R163" s="492">
        <v>20.03967160725109</v>
      </c>
      <c r="S163" s="493">
        <v>19234</v>
      </c>
      <c r="T163" s="492">
        <v>7.569877915351496</v>
      </c>
      <c r="U163" s="493">
        <v>21539</v>
      </c>
      <c r="V163" s="638">
        <v>8.477051077194336</v>
      </c>
      <c r="W163" s="642">
        <v>7060</v>
      </c>
      <c r="X163" s="495">
        <v>3.0359454217857036</v>
      </c>
      <c r="Y163" s="494">
        <v>16824</v>
      </c>
      <c r="Z163" s="495">
        <v>7.234666540527292</v>
      </c>
      <c r="AA163" s="494">
        <v>208663</v>
      </c>
      <c r="AB163" s="495">
        <v>89.729388037687</v>
      </c>
    </row>
    <row r="164" spans="2:28" s="152" customFormat="1" ht="18" customHeight="1">
      <c r="B164" s="2"/>
      <c r="D164" s="603"/>
      <c r="E164" s="603"/>
      <c r="F164" s="604"/>
      <c r="G164" s="603"/>
      <c r="H164" s="604"/>
      <c r="I164" s="603"/>
      <c r="J164" s="604"/>
      <c r="K164" s="603"/>
      <c r="L164" s="604"/>
      <c r="M164" s="603"/>
      <c r="N164" s="604"/>
      <c r="O164" s="603"/>
      <c r="P164" s="604"/>
      <c r="Q164" s="603"/>
      <c r="R164" s="604"/>
      <c r="S164" s="603"/>
      <c r="T164" s="604"/>
      <c r="U164" s="603"/>
      <c r="V164" s="604"/>
      <c r="W164" s="603"/>
      <c r="X164" s="604"/>
      <c r="Y164" s="603"/>
      <c r="Z164" s="604"/>
      <c r="AA164" s="603"/>
      <c r="AB164" s="604"/>
    </row>
    <row r="165" spans="1:28" ht="18.75">
      <c r="A165" s="855">
        <v>27</v>
      </c>
      <c r="B165" s="855"/>
      <c r="C165" s="855"/>
      <c r="D165" s="855"/>
      <c r="E165" s="855"/>
      <c r="F165" s="855"/>
      <c r="G165" s="855"/>
      <c r="H165" s="855"/>
      <c r="I165" s="855"/>
      <c r="J165" s="855"/>
      <c r="K165" s="855"/>
      <c r="L165" s="855"/>
      <c r="M165" s="855"/>
      <c r="N165" s="855"/>
      <c r="O165" s="855"/>
      <c r="P165" s="855"/>
      <c r="Q165" s="855"/>
      <c r="R165" s="855"/>
      <c r="S165" s="855"/>
      <c r="T165" s="855"/>
      <c r="U165" s="855"/>
      <c r="V165" s="855"/>
      <c r="W165" s="855"/>
      <c r="X165" s="855"/>
      <c r="Y165" s="855"/>
      <c r="Z165" s="855"/>
      <c r="AA165" s="855"/>
      <c r="AB165" s="855"/>
    </row>
  </sheetData>
  <mergeCells count="33">
    <mergeCell ref="AA113:AB113"/>
    <mergeCell ref="A5:C7"/>
    <mergeCell ref="A113:C115"/>
    <mergeCell ref="M5:M6"/>
    <mergeCell ref="Y59:Z59"/>
    <mergeCell ref="AA59:AB59"/>
    <mergeCell ref="U59:U60"/>
    <mergeCell ref="O59:O60"/>
    <mergeCell ref="Q59:Q60"/>
    <mergeCell ref="M59:M60"/>
    <mergeCell ref="A165:AB165"/>
    <mergeCell ref="U5:U6"/>
    <mergeCell ref="A59:C61"/>
    <mergeCell ref="Q5:Q6"/>
    <mergeCell ref="S5:S6"/>
    <mergeCell ref="W113:X113"/>
    <mergeCell ref="Y113:Z113"/>
    <mergeCell ref="M113:M114"/>
    <mergeCell ref="K113:K114"/>
    <mergeCell ref="S59:S60"/>
    <mergeCell ref="S113:S114"/>
    <mergeCell ref="U113:U114"/>
    <mergeCell ref="O113:O114"/>
    <mergeCell ref="Q113:Q114"/>
    <mergeCell ref="A111:AB111"/>
    <mergeCell ref="A57:AB57"/>
    <mergeCell ref="K59:K60"/>
    <mergeCell ref="O5:O6"/>
    <mergeCell ref="K5:K6"/>
    <mergeCell ref="AA5:AB5"/>
    <mergeCell ref="W59:X59"/>
    <mergeCell ref="W5:X5"/>
    <mergeCell ref="Y5:Z5"/>
  </mergeCells>
  <printOptions horizontalCentered="1"/>
  <pageMargins left="0.5118110236220472" right="0.5118110236220472" top="0.83" bottom="0.32" header="0.5118110236220472" footer="0.18"/>
  <pageSetup horizontalDpi="600" verticalDpi="600" orientation="landscape" pageOrder="overThenDown" paperSize="8" scale="81" r:id="rId1"/>
  <headerFooter alignWithMargins="0">
    <oddHeader>&amp;R&amp;P／&amp;N</oddHeader>
  </headerFooter>
  <rowBreaks count="2" manualBreakCount="2">
    <brk id="57" max="51" man="1"/>
    <brk id="111" max="5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5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3" max="3" width="2.125" style="0" customWidth="1"/>
    <col min="4" max="7" width="12.625" style="460" customWidth="1"/>
    <col min="8" max="8" width="8.625" style="460" customWidth="1"/>
    <col min="9" max="9" width="12.625" style="460" customWidth="1"/>
    <col min="10" max="10" width="8.625" style="460" customWidth="1"/>
    <col min="11" max="12" width="12.625" style="460" customWidth="1"/>
    <col min="13" max="13" width="8.625" style="460" customWidth="1"/>
    <col min="14" max="14" width="12.625" style="460" customWidth="1"/>
    <col min="15" max="15" width="8.625" style="0" customWidth="1"/>
  </cols>
  <sheetData>
    <row r="1" spans="2:4" ht="21" customHeight="1">
      <c r="B1" t="s">
        <v>392</v>
      </c>
      <c r="C1" s="348" t="s">
        <v>393</v>
      </c>
      <c r="D1"/>
    </row>
    <row r="2" ht="9.75" customHeight="1">
      <c r="D2" s="605" t="s">
        <v>447</v>
      </c>
    </row>
    <row r="3" ht="9.75" customHeight="1">
      <c r="D3" s="605" t="s">
        <v>448</v>
      </c>
    </row>
    <row r="4" ht="9.75" customHeight="1">
      <c r="D4" s="605" t="s">
        <v>460</v>
      </c>
    </row>
    <row r="5" ht="9.75" customHeight="1">
      <c r="D5" s="605" t="s">
        <v>462</v>
      </c>
    </row>
    <row r="6" ht="9.75" customHeight="1">
      <c r="D6" s="605" t="s">
        <v>394</v>
      </c>
    </row>
    <row r="7" ht="9" customHeight="1"/>
    <row r="8" spans="2:15" ht="13.5">
      <c r="B8" s="512"/>
      <c r="C8" s="514"/>
      <c r="D8" s="512" t="s">
        <v>119</v>
      </c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4"/>
    </row>
    <row r="9" spans="2:15" ht="13.5">
      <c r="B9" s="293"/>
      <c r="C9" s="527"/>
      <c r="D9" s="515" t="s">
        <v>401</v>
      </c>
      <c r="E9" s="516" t="s">
        <v>395</v>
      </c>
      <c r="F9" s="517" t="s">
        <v>396</v>
      </c>
      <c r="G9" s="518"/>
      <c r="H9" s="518"/>
      <c r="I9" s="518"/>
      <c r="J9" s="518"/>
      <c r="K9" s="517" t="s">
        <v>397</v>
      </c>
      <c r="L9" s="518"/>
      <c r="M9" s="518"/>
      <c r="N9" s="518"/>
      <c r="O9" s="519"/>
    </row>
    <row r="10" spans="2:15" ht="13.5" customHeight="1">
      <c r="B10" s="293"/>
      <c r="C10" s="527"/>
      <c r="D10" s="485"/>
      <c r="E10" s="453"/>
      <c r="F10" s="520" t="s">
        <v>402</v>
      </c>
      <c r="G10" s="521" t="s">
        <v>398</v>
      </c>
      <c r="H10" s="521" t="s">
        <v>50</v>
      </c>
      <c r="I10" s="521" t="s">
        <v>399</v>
      </c>
      <c r="J10" s="521" t="s">
        <v>50</v>
      </c>
      <c r="K10" s="218" t="s">
        <v>403</v>
      </c>
      <c r="L10" s="521" t="s">
        <v>398</v>
      </c>
      <c r="M10" s="521" t="s">
        <v>50</v>
      </c>
      <c r="N10" s="521" t="s">
        <v>399</v>
      </c>
      <c r="O10" s="521" t="s">
        <v>50</v>
      </c>
    </row>
    <row r="11" spans="2:15" ht="13.5">
      <c r="B11" s="352"/>
      <c r="C11" s="531"/>
      <c r="D11" s="522" t="s">
        <v>400</v>
      </c>
      <c r="E11" s="523" t="s">
        <v>404</v>
      </c>
      <c r="F11" s="522" t="s">
        <v>400</v>
      </c>
      <c r="G11" s="524" t="s">
        <v>405</v>
      </c>
      <c r="H11" s="524" t="s">
        <v>406</v>
      </c>
      <c r="I11" s="524" t="s">
        <v>407</v>
      </c>
      <c r="J11" s="524" t="s">
        <v>408</v>
      </c>
      <c r="K11" s="522" t="s">
        <v>400</v>
      </c>
      <c r="L11" s="524" t="s">
        <v>409</v>
      </c>
      <c r="M11" s="524" t="s">
        <v>410</v>
      </c>
      <c r="N11" s="524" t="s">
        <v>411</v>
      </c>
      <c r="O11" s="524" t="s">
        <v>412</v>
      </c>
    </row>
    <row r="12" spans="2:15" ht="14.25" thickBot="1">
      <c r="B12" s="644" t="s">
        <v>461</v>
      </c>
      <c r="C12" s="525"/>
      <c r="D12" s="451">
        <v>29135873</v>
      </c>
      <c r="E12" s="450">
        <f aca="true" t="shared" si="0" ref="E12:E59">G12+I12+L12+N12</f>
        <v>27923991</v>
      </c>
      <c r="F12" s="451">
        <v>21296147</v>
      </c>
      <c r="G12" s="450">
        <v>12676196</v>
      </c>
      <c r="H12" s="464">
        <f aca="true" t="shared" si="1" ref="H12:H59">G12/E12*100</f>
        <v>45.39535913759605</v>
      </c>
      <c r="I12" s="450">
        <v>8507323</v>
      </c>
      <c r="J12" s="464">
        <f aca="true" t="shared" si="2" ref="J12:J59">I12/$E12*100</f>
        <v>30.46599964883243</v>
      </c>
      <c r="K12" s="526">
        <v>6761856</v>
      </c>
      <c r="L12" s="450">
        <v>1112364</v>
      </c>
      <c r="M12" s="464">
        <f aca="true" t="shared" si="3" ref="M12:M59">L12/$E12*100</f>
        <v>3.9835423238748358</v>
      </c>
      <c r="N12" s="450">
        <v>5628108</v>
      </c>
      <c r="O12" s="464">
        <f aca="true" t="shared" si="4" ref="O12:O59">N12/$E12*100</f>
        <v>20.155098889696678</v>
      </c>
    </row>
    <row r="13" spans="1:15" ht="14.25" thickTop="1">
      <c r="A13">
        <v>1</v>
      </c>
      <c r="B13" s="645" t="s">
        <v>386</v>
      </c>
      <c r="C13" s="527"/>
      <c r="D13" s="485">
        <v>1295534</v>
      </c>
      <c r="E13" s="453">
        <f t="shared" si="0"/>
        <v>1264979</v>
      </c>
      <c r="F13" s="485">
        <v>909222</v>
      </c>
      <c r="G13" s="453">
        <v>513675</v>
      </c>
      <c r="H13" s="466">
        <f t="shared" si="1"/>
        <v>40.60739348242145</v>
      </c>
      <c r="I13" s="453">
        <v>391241</v>
      </c>
      <c r="J13" s="466">
        <f t="shared" si="2"/>
        <v>30.92865573262481</v>
      </c>
      <c r="K13" s="353">
        <v>361040</v>
      </c>
      <c r="L13" s="453">
        <v>46311</v>
      </c>
      <c r="M13" s="466">
        <f t="shared" si="3"/>
        <v>3.6610093922507803</v>
      </c>
      <c r="N13" s="453">
        <v>313752</v>
      </c>
      <c r="O13" s="528">
        <f t="shared" si="4"/>
        <v>24.802941392702962</v>
      </c>
    </row>
    <row r="14" spans="1:15" ht="13.5">
      <c r="A14">
        <v>2</v>
      </c>
      <c r="B14" s="645" t="s">
        <v>347</v>
      </c>
      <c r="C14" s="527"/>
      <c r="D14" s="485">
        <v>296039</v>
      </c>
      <c r="E14" s="453">
        <f t="shared" si="0"/>
        <v>293598</v>
      </c>
      <c r="F14" s="485">
        <v>213922</v>
      </c>
      <c r="G14" s="453">
        <v>139672</v>
      </c>
      <c r="H14" s="466">
        <f t="shared" si="1"/>
        <v>47.57253114803234</v>
      </c>
      <c r="I14" s="453">
        <v>73943</v>
      </c>
      <c r="J14" s="466">
        <f t="shared" si="2"/>
        <v>25.18511706483014</v>
      </c>
      <c r="K14" s="353">
        <v>80062</v>
      </c>
      <c r="L14" s="453">
        <v>13777</v>
      </c>
      <c r="M14" s="466">
        <f t="shared" si="3"/>
        <v>4.692470657157065</v>
      </c>
      <c r="N14" s="453">
        <v>66206</v>
      </c>
      <c r="O14" s="528">
        <f t="shared" si="4"/>
        <v>22.549881129980452</v>
      </c>
    </row>
    <row r="15" spans="1:15" ht="13.5">
      <c r="A15">
        <v>3</v>
      </c>
      <c r="B15" s="645" t="s">
        <v>348</v>
      </c>
      <c r="C15" s="527"/>
      <c r="D15" s="485">
        <v>288098</v>
      </c>
      <c r="E15" s="453">
        <f t="shared" si="0"/>
        <v>284500</v>
      </c>
      <c r="F15" s="485">
        <v>211354</v>
      </c>
      <c r="G15" s="453">
        <v>142766</v>
      </c>
      <c r="H15" s="466">
        <f t="shared" si="1"/>
        <v>50.18137082601054</v>
      </c>
      <c r="I15" s="453">
        <v>68337</v>
      </c>
      <c r="J15" s="466">
        <f t="shared" si="2"/>
        <v>24.020035149384885</v>
      </c>
      <c r="K15" s="353">
        <v>73438</v>
      </c>
      <c r="L15" s="453">
        <v>12895</v>
      </c>
      <c r="M15" s="466">
        <f t="shared" si="3"/>
        <v>4.532513181019332</v>
      </c>
      <c r="N15" s="453">
        <v>60502</v>
      </c>
      <c r="O15" s="528">
        <f t="shared" si="4"/>
        <v>21.266080843585236</v>
      </c>
    </row>
    <row r="16" spans="1:15" ht="13.5">
      <c r="A16">
        <v>4</v>
      </c>
      <c r="B16" s="645" t="s">
        <v>349</v>
      </c>
      <c r="C16" s="527"/>
      <c r="D16" s="485">
        <v>512514</v>
      </c>
      <c r="E16" s="453">
        <f t="shared" si="0"/>
        <v>498120</v>
      </c>
      <c r="F16" s="485">
        <v>374358</v>
      </c>
      <c r="G16" s="453">
        <v>221506</v>
      </c>
      <c r="H16" s="466">
        <f t="shared" si="1"/>
        <v>44.46840118846864</v>
      </c>
      <c r="I16" s="453">
        <v>152216</v>
      </c>
      <c r="J16" s="466">
        <f t="shared" si="2"/>
        <v>30.55809845017265</v>
      </c>
      <c r="K16" s="353">
        <v>124514</v>
      </c>
      <c r="L16" s="453">
        <v>19113</v>
      </c>
      <c r="M16" s="466">
        <f t="shared" si="3"/>
        <v>3.837027222356059</v>
      </c>
      <c r="N16" s="453">
        <v>105285</v>
      </c>
      <c r="O16" s="528">
        <f t="shared" si="4"/>
        <v>21.13647313900265</v>
      </c>
    </row>
    <row r="17" spans="1:15" ht="13.5">
      <c r="A17">
        <v>5</v>
      </c>
      <c r="B17" s="645" t="s">
        <v>274</v>
      </c>
      <c r="C17" s="527"/>
      <c r="D17" s="485">
        <v>244698</v>
      </c>
      <c r="E17" s="453">
        <f t="shared" si="0"/>
        <v>238688</v>
      </c>
      <c r="F17" s="485">
        <v>175089</v>
      </c>
      <c r="G17" s="453">
        <v>119764</v>
      </c>
      <c r="H17" s="466">
        <f t="shared" si="1"/>
        <v>50.17596192519105</v>
      </c>
      <c r="I17" s="453">
        <v>54731</v>
      </c>
      <c r="J17" s="466">
        <f t="shared" si="2"/>
        <v>22.929933637216784</v>
      </c>
      <c r="K17" s="353">
        <v>64316</v>
      </c>
      <c r="L17" s="453">
        <v>10038</v>
      </c>
      <c r="M17" s="466">
        <f t="shared" si="3"/>
        <v>4.205490012065961</v>
      </c>
      <c r="N17" s="453">
        <v>54155</v>
      </c>
      <c r="O17" s="528">
        <f t="shared" si="4"/>
        <v>22.68861442552621</v>
      </c>
    </row>
    <row r="18" spans="1:15" ht="13.5">
      <c r="A18">
        <v>6</v>
      </c>
      <c r="B18" s="645" t="s">
        <v>350</v>
      </c>
      <c r="C18" s="527"/>
      <c r="D18" s="485">
        <v>253838</v>
      </c>
      <c r="E18" s="453">
        <f t="shared" si="0"/>
        <v>251092</v>
      </c>
      <c r="F18" s="485">
        <v>192406</v>
      </c>
      <c r="G18" s="453">
        <v>139768</v>
      </c>
      <c r="H18" s="466">
        <f t="shared" si="1"/>
        <v>55.66405938859064</v>
      </c>
      <c r="I18" s="453">
        <v>52481</v>
      </c>
      <c r="J18" s="466">
        <f t="shared" si="2"/>
        <v>20.90110397782486</v>
      </c>
      <c r="K18" s="353">
        <v>58877</v>
      </c>
      <c r="L18" s="453">
        <v>10096</v>
      </c>
      <c r="M18" s="466">
        <f t="shared" si="3"/>
        <v>4.020836984053654</v>
      </c>
      <c r="N18" s="453">
        <v>48747</v>
      </c>
      <c r="O18" s="528">
        <f t="shared" si="4"/>
        <v>19.41399964953085</v>
      </c>
    </row>
    <row r="19" spans="1:15" ht="13.5">
      <c r="A19">
        <v>7</v>
      </c>
      <c r="B19" s="645" t="s">
        <v>351</v>
      </c>
      <c r="C19" s="527"/>
      <c r="D19" s="485">
        <v>441096</v>
      </c>
      <c r="E19" s="453">
        <f t="shared" si="0"/>
        <v>423174</v>
      </c>
      <c r="F19" s="485">
        <v>323889</v>
      </c>
      <c r="G19" s="453">
        <v>214086</v>
      </c>
      <c r="H19" s="466">
        <f t="shared" si="1"/>
        <v>50.590537225822004</v>
      </c>
      <c r="I19" s="453">
        <v>108463</v>
      </c>
      <c r="J19" s="466">
        <f t="shared" si="2"/>
        <v>25.6308279809251</v>
      </c>
      <c r="K19" s="353">
        <v>100855</v>
      </c>
      <c r="L19" s="453">
        <v>16911</v>
      </c>
      <c r="M19" s="466">
        <f t="shared" si="3"/>
        <v>3.9962285017510526</v>
      </c>
      <c r="N19" s="453">
        <v>83714</v>
      </c>
      <c r="O19" s="528">
        <f t="shared" si="4"/>
        <v>19.782406291501843</v>
      </c>
    </row>
    <row r="20" spans="1:15" ht="13.5">
      <c r="A20">
        <v>8</v>
      </c>
      <c r="B20" s="645" t="s">
        <v>352</v>
      </c>
      <c r="C20" s="527"/>
      <c r="D20" s="485">
        <v>680830</v>
      </c>
      <c r="E20" s="453">
        <f t="shared" si="0"/>
        <v>666135</v>
      </c>
      <c r="F20" s="485">
        <v>508436</v>
      </c>
      <c r="G20" s="453">
        <v>306991</v>
      </c>
      <c r="H20" s="466">
        <f t="shared" si="1"/>
        <v>46.08540310897941</v>
      </c>
      <c r="I20" s="453">
        <v>199772</v>
      </c>
      <c r="J20" s="466">
        <f t="shared" si="2"/>
        <v>29.98971679914732</v>
      </c>
      <c r="K20" s="353">
        <v>159640</v>
      </c>
      <c r="L20" s="453">
        <v>25723</v>
      </c>
      <c r="M20" s="466">
        <f t="shared" si="3"/>
        <v>3.861529569831941</v>
      </c>
      <c r="N20" s="453">
        <v>133649</v>
      </c>
      <c r="O20" s="528">
        <f t="shared" si="4"/>
        <v>20.06335052204133</v>
      </c>
    </row>
    <row r="21" spans="1:15" ht="13.5">
      <c r="A21">
        <v>9</v>
      </c>
      <c r="B21" s="645" t="s">
        <v>265</v>
      </c>
      <c r="C21" s="527"/>
      <c r="D21" s="485">
        <v>454411</v>
      </c>
      <c r="E21" s="453">
        <f t="shared" si="0"/>
        <v>438486</v>
      </c>
      <c r="F21" s="485">
        <v>345405</v>
      </c>
      <c r="G21" s="453">
        <v>217382</v>
      </c>
      <c r="H21" s="466">
        <f t="shared" si="1"/>
        <v>49.575585081393704</v>
      </c>
      <c r="I21" s="453">
        <v>126219</v>
      </c>
      <c r="J21" s="466">
        <f t="shared" si="2"/>
        <v>28.7851835634433</v>
      </c>
      <c r="K21" s="353">
        <v>95112</v>
      </c>
      <c r="L21" s="453">
        <v>17495</v>
      </c>
      <c r="M21" s="466">
        <f t="shared" si="3"/>
        <v>3.9898651268227487</v>
      </c>
      <c r="N21" s="453">
        <v>77390</v>
      </c>
      <c r="O21" s="528">
        <f t="shared" si="4"/>
        <v>17.649366228340245</v>
      </c>
    </row>
    <row r="22" spans="1:15" ht="13.5">
      <c r="A22">
        <v>10</v>
      </c>
      <c r="B22" s="645" t="s">
        <v>353</v>
      </c>
      <c r="C22" s="527"/>
      <c r="D22" s="485">
        <v>469533</v>
      </c>
      <c r="E22" s="453">
        <f t="shared" si="0"/>
        <v>461377</v>
      </c>
      <c r="F22" s="485">
        <v>350159</v>
      </c>
      <c r="G22" s="453">
        <v>221853</v>
      </c>
      <c r="H22" s="466">
        <f t="shared" si="1"/>
        <v>48.084971725942125</v>
      </c>
      <c r="I22" s="453">
        <v>127636</v>
      </c>
      <c r="J22" s="466">
        <f t="shared" si="2"/>
        <v>27.664144506553207</v>
      </c>
      <c r="K22" s="353">
        <v>112099</v>
      </c>
      <c r="L22" s="453">
        <v>18017</v>
      </c>
      <c r="M22" s="466">
        <f t="shared" si="3"/>
        <v>3.905049449799188</v>
      </c>
      <c r="N22" s="453">
        <v>93871</v>
      </c>
      <c r="O22" s="528">
        <f t="shared" si="4"/>
        <v>20.345834317705478</v>
      </c>
    </row>
    <row r="23" spans="1:15" ht="13.5">
      <c r="A23">
        <v>11</v>
      </c>
      <c r="B23" s="645" t="s">
        <v>263</v>
      </c>
      <c r="C23" s="527"/>
      <c r="D23" s="485">
        <v>1712305</v>
      </c>
      <c r="E23" s="453">
        <f t="shared" si="0"/>
        <v>1642776</v>
      </c>
      <c r="F23" s="485">
        <v>1286337</v>
      </c>
      <c r="G23" s="453">
        <v>719345</v>
      </c>
      <c r="H23" s="466">
        <f t="shared" si="1"/>
        <v>43.78838015651556</v>
      </c>
      <c r="I23" s="453">
        <v>558036</v>
      </c>
      <c r="J23" s="466">
        <f t="shared" si="2"/>
        <v>33.969086473140585</v>
      </c>
      <c r="K23" s="353">
        <v>366609</v>
      </c>
      <c r="L23" s="453">
        <v>62126</v>
      </c>
      <c r="M23" s="466">
        <f t="shared" si="3"/>
        <v>3.7817693952188245</v>
      </c>
      <c r="N23" s="453">
        <v>303269</v>
      </c>
      <c r="O23" s="528">
        <f t="shared" si="4"/>
        <v>18.460763975125033</v>
      </c>
    </row>
    <row r="24" spans="1:15" ht="13.5">
      <c r="A24">
        <v>12</v>
      </c>
      <c r="B24" s="645" t="s">
        <v>354</v>
      </c>
      <c r="C24" s="527"/>
      <c r="D24" s="485">
        <v>1470031</v>
      </c>
      <c r="E24" s="453">
        <f t="shared" si="0"/>
        <v>1384704</v>
      </c>
      <c r="F24" s="485">
        <v>1066266</v>
      </c>
      <c r="G24" s="453">
        <v>591359</v>
      </c>
      <c r="H24" s="466">
        <f t="shared" si="1"/>
        <v>42.70652789332594</v>
      </c>
      <c r="I24" s="453">
        <v>467747</v>
      </c>
      <c r="J24" s="466">
        <f t="shared" si="2"/>
        <v>33.779565885561105</v>
      </c>
      <c r="K24" s="353">
        <v>326671</v>
      </c>
      <c r="L24" s="453">
        <v>53133</v>
      </c>
      <c r="M24" s="466">
        <f t="shared" si="3"/>
        <v>3.837137756516916</v>
      </c>
      <c r="N24" s="453">
        <v>272465</v>
      </c>
      <c r="O24" s="528">
        <f t="shared" si="4"/>
        <v>19.676768464596044</v>
      </c>
    </row>
    <row r="25" spans="1:15" ht="13.5">
      <c r="A25">
        <v>13</v>
      </c>
      <c r="B25" s="645" t="s">
        <v>262</v>
      </c>
      <c r="C25" s="527"/>
      <c r="D25" s="485">
        <v>2780176</v>
      </c>
      <c r="E25" s="453">
        <f t="shared" si="0"/>
        <v>2524950</v>
      </c>
      <c r="F25" s="485">
        <v>2009479</v>
      </c>
      <c r="G25" s="453">
        <v>1132483</v>
      </c>
      <c r="H25" s="466">
        <f t="shared" si="1"/>
        <v>44.85170003366403</v>
      </c>
      <c r="I25" s="453">
        <v>860596</v>
      </c>
      <c r="J25" s="466">
        <f t="shared" si="2"/>
        <v>34.08368482544209</v>
      </c>
      <c r="K25" s="353">
        <v>534875</v>
      </c>
      <c r="L25" s="453">
        <v>87800</v>
      </c>
      <c r="M25" s="466">
        <f t="shared" si="3"/>
        <v>3.4772965801302997</v>
      </c>
      <c r="N25" s="453">
        <v>444071</v>
      </c>
      <c r="O25" s="528">
        <f t="shared" si="4"/>
        <v>17.587318560763578</v>
      </c>
    </row>
    <row r="26" spans="1:15" ht="13.5">
      <c r="A26">
        <v>14</v>
      </c>
      <c r="B26" s="645" t="s">
        <v>264</v>
      </c>
      <c r="C26" s="527"/>
      <c r="D26" s="485">
        <v>2129314</v>
      </c>
      <c r="E26" s="453">
        <f t="shared" si="0"/>
        <v>1976954</v>
      </c>
      <c r="F26" s="485">
        <v>1541134</v>
      </c>
      <c r="G26" s="453">
        <v>819097</v>
      </c>
      <c r="H26" s="466">
        <f t="shared" si="1"/>
        <v>41.432274094389655</v>
      </c>
      <c r="I26" s="453">
        <v>710097</v>
      </c>
      <c r="J26" s="466">
        <f t="shared" si="2"/>
        <v>35.918741660149905</v>
      </c>
      <c r="K26" s="353">
        <v>450138</v>
      </c>
      <c r="L26" s="453">
        <v>71823</v>
      </c>
      <c r="M26" s="466">
        <f t="shared" si="3"/>
        <v>3.633013211233038</v>
      </c>
      <c r="N26" s="453">
        <v>375937</v>
      </c>
      <c r="O26" s="528">
        <f t="shared" si="4"/>
        <v>19.0159710342274</v>
      </c>
    </row>
    <row r="27" spans="1:15" ht="13.5">
      <c r="A27">
        <v>15</v>
      </c>
      <c r="B27" s="645" t="s">
        <v>355</v>
      </c>
      <c r="C27" s="527"/>
      <c r="D27" s="485">
        <v>526280</v>
      </c>
      <c r="E27" s="453">
        <f t="shared" si="0"/>
        <v>516817</v>
      </c>
      <c r="F27" s="485">
        <v>396237</v>
      </c>
      <c r="G27" s="453">
        <v>275944</v>
      </c>
      <c r="H27" s="466">
        <f t="shared" si="1"/>
        <v>53.39298049406269</v>
      </c>
      <c r="I27" s="453">
        <v>119316</v>
      </c>
      <c r="J27" s="466">
        <f t="shared" si="2"/>
        <v>23.086701869327054</v>
      </c>
      <c r="K27" s="353">
        <v>121808</v>
      </c>
      <c r="L27" s="453">
        <v>19980</v>
      </c>
      <c r="M27" s="466">
        <f t="shared" si="3"/>
        <v>3.865971901079105</v>
      </c>
      <c r="N27" s="453">
        <v>101577</v>
      </c>
      <c r="O27" s="528">
        <f t="shared" si="4"/>
        <v>19.654345735531145</v>
      </c>
    </row>
    <row r="28" spans="1:15" ht="13.5">
      <c r="A28">
        <v>16</v>
      </c>
      <c r="B28" s="645" t="s">
        <v>356</v>
      </c>
      <c r="C28" s="527"/>
      <c r="D28" s="485">
        <v>248498</v>
      </c>
      <c r="E28" s="453">
        <f t="shared" si="0"/>
        <v>245568</v>
      </c>
      <c r="F28" s="485">
        <v>187958</v>
      </c>
      <c r="G28" s="453">
        <v>134258</v>
      </c>
      <c r="H28" s="466">
        <f t="shared" si="1"/>
        <v>54.67243289027886</v>
      </c>
      <c r="I28" s="453">
        <v>53480</v>
      </c>
      <c r="J28" s="466">
        <f t="shared" si="2"/>
        <v>21.778081834766745</v>
      </c>
      <c r="K28" s="353">
        <v>57882</v>
      </c>
      <c r="L28" s="453">
        <v>11796</v>
      </c>
      <c r="M28" s="466">
        <f t="shared" si="3"/>
        <v>4.803557466770915</v>
      </c>
      <c r="N28" s="453">
        <v>46034</v>
      </c>
      <c r="O28" s="528">
        <f t="shared" si="4"/>
        <v>18.745927808183477</v>
      </c>
    </row>
    <row r="29" spans="1:15" ht="13.5">
      <c r="A29">
        <v>17</v>
      </c>
      <c r="B29" s="645" t="s">
        <v>271</v>
      </c>
      <c r="C29" s="527"/>
      <c r="D29" s="485">
        <v>264170</v>
      </c>
      <c r="E29" s="453">
        <f t="shared" si="0"/>
        <v>258716</v>
      </c>
      <c r="F29" s="485">
        <v>202923</v>
      </c>
      <c r="G29" s="453">
        <v>141669</v>
      </c>
      <c r="H29" s="466">
        <f t="shared" si="1"/>
        <v>54.75849966758916</v>
      </c>
      <c r="I29" s="453">
        <v>60385</v>
      </c>
      <c r="J29" s="466">
        <f t="shared" si="2"/>
        <v>23.340265001004962</v>
      </c>
      <c r="K29" s="353">
        <v>56792</v>
      </c>
      <c r="L29" s="453">
        <v>11669</v>
      </c>
      <c r="M29" s="466">
        <f t="shared" si="3"/>
        <v>4.510351118601092</v>
      </c>
      <c r="N29" s="453">
        <v>44993</v>
      </c>
      <c r="O29" s="528">
        <f t="shared" si="4"/>
        <v>17.390884212804774</v>
      </c>
    </row>
    <row r="30" spans="1:15" ht="13.5">
      <c r="A30">
        <v>18</v>
      </c>
      <c r="B30" s="645" t="s">
        <v>272</v>
      </c>
      <c r="C30" s="527"/>
      <c r="D30" s="485">
        <v>178592</v>
      </c>
      <c r="E30" s="453">
        <f t="shared" si="0"/>
        <v>176479</v>
      </c>
      <c r="F30" s="485">
        <v>138721</v>
      </c>
      <c r="G30" s="453">
        <v>100155</v>
      </c>
      <c r="H30" s="466">
        <f t="shared" si="1"/>
        <v>56.751794831113045</v>
      </c>
      <c r="I30" s="453">
        <v>38482</v>
      </c>
      <c r="J30" s="466">
        <f t="shared" si="2"/>
        <v>21.805427274633242</v>
      </c>
      <c r="K30" s="353">
        <v>37865</v>
      </c>
      <c r="L30" s="453">
        <v>7771</v>
      </c>
      <c r="M30" s="466">
        <f t="shared" si="3"/>
        <v>4.403356773327138</v>
      </c>
      <c r="N30" s="453">
        <v>30071</v>
      </c>
      <c r="O30" s="528">
        <f t="shared" si="4"/>
        <v>17.03942112092657</v>
      </c>
    </row>
    <row r="31" spans="1:15" ht="13.5">
      <c r="A31">
        <v>19</v>
      </c>
      <c r="B31" s="645" t="s">
        <v>357</v>
      </c>
      <c r="C31" s="527"/>
      <c r="D31" s="485">
        <v>199071</v>
      </c>
      <c r="E31" s="453">
        <f t="shared" si="0"/>
        <v>193104</v>
      </c>
      <c r="F31" s="485">
        <v>150215</v>
      </c>
      <c r="G31" s="453">
        <v>98378</v>
      </c>
      <c r="H31" s="466">
        <f t="shared" si="1"/>
        <v>50.945604441130165</v>
      </c>
      <c r="I31" s="453">
        <v>51508</v>
      </c>
      <c r="J31" s="466">
        <f t="shared" si="2"/>
        <v>26.67370950368713</v>
      </c>
      <c r="K31" s="353">
        <v>43275</v>
      </c>
      <c r="L31" s="453">
        <v>7383</v>
      </c>
      <c r="M31" s="466">
        <f t="shared" si="3"/>
        <v>3.823328361918966</v>
      </c>
      <c r="N31" s="453">
        <v>35835</v>
      </c>
      <c r="O31" s="528">
        <f t="shared" si="4"/>
        <v>18.557357693263736</v>
      </c>
    </row>
    <row r="32" spans="1:15" ht="13.5">
      <c r="A32">
        <v>20</v>
      </c>
      <c r="B32" s="645" t="s">
        <v>358</v>
      </c>
      <c r="C32" s="527"/>
      <c r="D32" s="485">
        <v>502894</v>
      </c>
      <c r="E32" s="453">
        <f t="shared" si="0"/>
        <v>496194</v>
      </c>
      <c r="F32" s="485">
        <v>385735</v>
      </c>
      <c r="G32" s="453">
        <v>260829</v>
      </c>
      <c r="H32" s="466">
        <f t="shared" si="1"/>
        <v>52.56593187342048</v>
      </c>
      <c r="I32" s="453">
        <v>123718</v>
      </c>
      <c r="J32" s="466">
        <f t="shared" si="2"/>
        <v>24.933392987420245</v>
      </c>
      <c r="K32" s="353">
        <v>111872</v>
      </c>
      <c r="L32" s="453">
        <v>19922</v>
      </c>
      <c r="M32" s="466">
        <f t="shared" si="3"/>
        <v>4.0149618899059645</v>
      </c>
      <c r="N32" s="453">
        <v>91725</v>
      </c>
      <c r="O32" s="528">
        <f t="shared" si="4"/>
        <v>18.485713249253315</v>
      </c>
    </row>
    <row r="33" spans="1:15" ht="13.5">
      <c r="A33">
        <v>21</v>
      </c>
      <c r="B33" s="645" t="s">
        <v>359</v>
      </c>
      <c r="C33" s="527"/>
      <c r="D33" s="485">
        <v>485451</v>
      </c>
      <c r="E33" s="453">
        <f t="shared" si="0"/>
        <v>479515</v>
      </c>
      <c r="F33" s="485">
        <v>369858</v>
      </c>
      <c r="G33" s="453">
        <v>237903</v>
      </c>
      <c r="H33" s="466">
        <f t="shared" si="1"/>
        <v>49.613255059800004</v>
      </c>
      <c r="I33" s="453">
        <v>131149</v>
      </c>
      <c r="J33" s="466">
        <f t="shared" si="2"/>
        <v>27.350343576321904</v>
      </c>
      <c r="K33" s="353">
        <v>110605</v>
      </c>
      <c r="L33" s="453">
        <v>20558</v>
      </c>
      <c r="M33" s="466">
        <f t="shared" si="3"/>
        <v>4.28724857408006</v>
      </c>
      <c r="N33" s="453">
        <v>89905</v>
      </c>
      <c r="O33" s="528">
        <f t="shared" si="4"/>
        <v>18.749152789798025</v>
      </c>
    </row>
    <row r="34" spans="1:15" ht="13.5">
      <c r="A34">
        <v>22</v>
      </c>
      <c r="B34" s="645" t="s">
        <v>360</v>
      </c>
      <c r="C34" s="527"/>
      <c r="D34" s="485">
        <v>867077</v>
      </c>
      <c r="E34" s="453">
        <f t="shared" si="0"/>
        <v>860317</v>
      </c>
      <c r="F34" s="485">
        <v>662661</v>
      </c>
      <c r="G34" s="453">
        <v>421226</v>
      </c>
      <c r="H34" s="466">
        <f t="shared" si="1"/>
        <v>48.96171992416748</v>
      </c>
      <c r="I34" s="453">
        <v>240424</v>
      </c>
      <c r="J34" s="466">
        <f t="shared" si="2"/>
        <v>27.945978052276075</v>
      </c>
      <c r="K34" s="353">
        <v>198907</v>
      </c>
      <c r="L34" s="453">
        <v>38701</v>
      </c>
      <c r="M34" s="466">
        <f t="shared" si="3"/>
        <v>4.498458126481285</v>
      </c>
      <c r="N34" s="453">
        <v>159966</v>
      </c>
      <c r="O34" s="528">
        <f t="shared" si="4"/>
        <v>18.59384389707515</v>
      </c>
    </row>
    <row r="35" spans="1:15" ht="13.5">
      <c r="A35">
        <v>23</v>
      </c>
      <c r="B35" s="645" t="s">
        <v>261</v>
      </c>
      <c r="C35" s="527"/>
      <c r="D35" s="485">
        <v>1711361</v>
      </c>
      <c r="E35" s="453">
        <f t="shared" si="0"/>
        <v>1648237</v>
      </c>
      <c r="F35" s="485">
        <v>1318598</v>
      </c>
      <c r="G35" s="453">
        <v>782660</v>
      </c>
      <c r="H35" s="466">
        <f t="shared" si="1"/>
        <v>47.48467605083492</v>
      </c>
      <c r="I35" s="453">
        <v>527555</v>
      </c>
      <c r="J35" s="466">
        <f t="shared" si="2"/>
        <v>32.00722954283881</v>
      </c>
      <c r="K35" s="353">
        <v>339392</v>
      </c>
      <c r="L35" s="453">
        <v>63235</v>
      </c>
      <c r="M35" s="466">
        <f t="shared" si="3"/>
        <v>3.8365235096651755</v>
      </c>
      <c r="N35" s="453">
        <v>274787</v>
      </c>
      <c r="O35" s="528">
        <f t="shared" si="4"/>
        <v>16.671570896661102</v>
      </c>
    </row>
    <row r="36" spans="1:15" ht="13.5">
      <c r="A36">
        <v>24</v>
      </c>
      <c r="B36" s="645" t="s">
        <v>361</v>
      </c>
      <c r="C36" s="527"/>
      <c r="D36" s="485">
        <v>440118</v>
      </c>
      <c r="E36" s="453">
        <f t="shared" si="0"/>
        <v>426078</v>
      </c>
      <c r="F36" s="485">
        <v>324410</v>
      </c>
      <c r="G36" s="453">
        <v>205397</v>
      </c>
      <c r="H36" s="466">
        <f t="shared" si="1"/>
        <v>48.20643168621708</v>
      </c>
      <c r="I36" s="453">
        <v>117341</v>
      </c>
      <c r="J36" s="466">
        <f t="shared" si="2"/>
        <v>27.539793183407735</v>
      </c>
      <c r="K36" s="353">
        <v>103598</v>
      </c>
      <c r="L36" s="453">
        <v>18486</v>
      </c>
      <c r="M36" s="466">
        <f t="shared" si="3"/>
        <v>4.338642220438511</v>
      </c>
      <c r="N36" s="453">
        <v>84854</v>
      </c>
      <c r="O36" s="528">
        <f t="shared" si="4"/>
        <v>19.915132909936677</v>
      </c>
    </row>
    <row r="37" spans="1:15" ht="13.5">
      <c r="A37">
        <v>25</v>
      </c>
      <c r="B37" s="645" t="s">
        <v>362</v>
      </c>
      <c r="C37" s="527"/>
      <c r="D37" s="485">
        <v>325588</v>
      </c>
      <c r="E37" s="453">
        <f t="shared" si="0"/>
        <v>315972</v>
      </c>
      <c r="F37" s="485">
        <v>249834</v>
      </c>
      <c r="G37" s="453">
        <v>150345</v>
      </c>
      <c r="H37" s="466">
        <f t="shared" si="1"/>
        <v>47.58174774980061</v>
      </c>
      <c r="I37" s="453">
        <v>98585</v>
      </c>
      <c r="J37" s="466">
        <f t="shared" si="2"/>
        <v>31.200549415771018</v>
      </c>
      <c r="K37" s="353">
        <v>67192</v>
      </c>
      <c r="L37" s="453">
        <v>12156</v>
      </c>
      <c r="M37" s="466">
        <f t="shared" si="3"/>
        <v>3.847176332080058</v>
      </c>
      <c r="N37" s="453">
        <v>54886</v>
      </c>
      <c r="O37" s="528">
        <f t="shared" si="4"/>
        <v>17.37052650234831</v>
      </c>
    </row>
    <row r="38" spans="1:15" ht="13.5">
      <c r="A38">
        <v>26</v>
      </c>
      <c r="B38" s="645" t="s">
        <v>363</v>
      </c>
      <c r="C38" s="527"/>
      <c r="D38" s="485">
        <v>592942</v>
      </c>
      <c r="E38" s="453">
        <f t="shared" si="0"/>
        <v>565487</v>
      </c>
      <c r="F38" s="485">
        <v>433899</v>
      </c>
      <c r="G38" s="453">
        <v>251972</v>
      </c>
      <c r="H38" s="466">
        <f t="shared" si="1"/>
        <v>44.558407178237516</v>
      </c>
      <c r="I38" s="453">
        <v>178597</v>
      </c>
      <c r="J38" s="466">
        <f t="shared" si="2"/>
        <v>31.582865742271704</v>
      </c>
      <c r="K38" s="353">
        <v>135543</v>
      </c>
      <c r="L38" s="453">
        <v>21813</v>
      </c>
      <c r="M38" s="466">
        <f t="shared" si="3"/>
        <v>3.8573831051819054</v>
      </c>
      <c r="N38" s="453">
        <v>113105</v>
      </c>
      <c r="O38" s="528">
        <f t="shared" si="4"/>
        <v>20.00134397430887</v>
      </c>
    </row>
    <row r="39" spans="1:15" ht="13.5">
      <c r="A39">
        <v>27</v>
      </c>
      <c r="B39" s="645" t="s">
        <v>364</v>
      </c>
      <c r="C39" s="527"/>
      <c r="D39" s="485">
        <v>1981208</v>
      </c>
      <c r="E39" s="453">
        <f t="shared" si="0"/>
        <v>1844578</v>
      </c>
      <c r="F39" s="485">
        <v>1388906</v>
      </c>
      <c r="G39" s="453">
        <v>729457</v>
      </c>
      <c r="H39" s="466">
        <f t="shared" si="1"/>
        <v>39.54600998168687</v>
      </c>
      <c r="I39" s="453">
        <v>647274</v>
      </c>
      <c r="J39" s="466">
        <f t="shared" si="2"/>
        <v>35.09062777502496</v>
      </c>
      <c r="K39" s="353">
        <v>470560</v>
      </c>
      <c r="L39" s="453">
        <v>72196</v>
      </c>
      <c r="M39" s="466">
        <f t="shared" si="3"/>
        <v>3.913957555603504</v>
      </c>
      <c r="N39" s="453">
        <v>395651</v>
      </c>
      <c r="O39" s="528">
        <f t="shared" si="4"/>
        <v>21.449404687684662</v>
      </c>
    </row>
    <row r="40" spans="1:15" ht="14.25" thickBot="1">
      <c r="A40">
        <v>28</v>
      </c>
      <c r="B40" s="645" t="s">
        <v>275</v>
      </c>
      <c r="C40" s="527"/>
      <c r="D40" s="485">
        <v>1313534</v>
      </c>
      <c r="E40" s="453">
        <f t="shared" si="0"/>
        <v>1256870</v>
      </c>
      <c r="F40" s="485">
        <v>944044</v>
      </c>
      <c r="G40" s="453">
        <v>512316</v>
      </c>
      <c r="H40" s="466">
        <f t="shared" si="1"/>
        <v>40.76125613627503</v>
      </c>
      <c r="I40" s="453">
        <v>426161</v>
      </c>
      <c r="J40" s="466">
        <f t="shared" si="2"/>
        <v>33.906529712699005</v>
      </c>
      <c r="K40" s="353">
        <v>319568</v>
      </c>
      <c r="L40" s="453">
        <v>47360</v>
      </c>
      <c r="M40" s="466">
        <f t="shared" si="3"/>
        <v>3.768090574204174</v>
      </c>
      <c r="N40" s="453">
        <v>271033</v>
      </c>
      <c r="O40" s="528">
        <f t="shared" si="4"/>
        <v>21.564123576821785</v>
      </c>
    </row>
    <row r="41" spans="1:15" ht="14.25" thickBot="1">
      <c r="A41" s="455">
        <v>29</v>
      </c>
      <c r="B41" s="646" t="s">
        <v>277</v>
      </c>
      <c r="C41" s="529"/>
      <c r="D41" s="491">
        <v>338397</v>
      </c>
      <c r="E41" s="457">
        <f t="shared" si="0"/>
        <v>323200</v>
      </c>
      <c r="F41" s="491">
        <v>236529</v>
      </c>
      <c r="G41" s="457">
        <v>120081</v>
      </c>
      <c r="H41" s="467">
        <f t="shared" si="1"/>
        <v>37.15377475247525</v>
      </c>
      <c r="I41" s="457">
        <v>115171</v>
      </c>
      <c r="J41" s="467">
        <f t="shared" si="2"/>
        <v>35.634591584158414</v>
      </c>
      <c r="K41" s="530">
        <v>88173</v>
      </c>
      <c r="L41" s="457">
        <v>11364</v>
      </c>
      <c r="M41" s="467">
        <f t="shared" si="3"/>
        <v>3.5160891089108905</v>
      </c>
      <c r="N41" s="457">
        <v>76584</v>
      </c>
      <c r="O41" s="643">
        <f t="shared" si="4"/>
        <v>23.695544554455445</v>
      </c>
    </row>
    <row r="42" spans="1:15" ht="13.5">
      <c r="A42">
        <v>30</v>
      </c>
      <c r="B42" s="645" t="s">
        <v>276</v>
      </c>
      <c r="C42" s="527"/>
      <c r="D42" s="485">
        <v>237284</v>
      </c>
      <c r="E42" s="453">
        <f t="shared" si="0"/>
        <v>231617</v>
      </c>
      <c r="F42" s="485">
        <v>168317</v>
      </c>
      <c r="G42" s="453">
        <v>100460</v>
      </c>
      <c r="H42" s="466">
        <f t="shared" si="1"/>
        <v>43.37332751913719</v>
      </c>
      <c r="I42" s="453">
        <v>67261</v>
      </c>
      <c r="J42" s="466">
        <f t="shared" si="2"/>
        <v>29.03975096819318</v>
      </c>
      <c r="K42" s="353">
        <v>64040</v>
      </c>
      <c r="L42" s="453">
        <v>9116</v>
      </c>
      <c r="M42" s="466">
        <f t="shared" si="3"/>
        <v>3.935807820669467</v>
      </c>
      <c r="N42" s="453">
        <v>54780</v>
      </c>
      <c r="O42" s="528">
        <f t="shared" si="4"/>
        <v>23.651113692000155</v>
      </c>
    </row>
    <row r="43" spans="1:15" ht="13.5">
      <c r="A43">
        <v>31</v>
      </c>
      <c r="B43" s="645" t="s">
        <v>273</v>
      </c>
      <c r="C43" s="527"/>
      <c r="D43" s="485">
        <v>126993</v>
      </c>
      <c r="E43" s="453">
        <f t="shared" si="0"/>
        <v>124318</v>
      </c>
      <c r="F43" s="485">
        <v>95157</v>
      </c>
      <c r="G43" s="453">
        <v>67613</v>
      </c>
      <c r="H43" s="466">
        <f t="shared" si="1"/>
        <v>54.38713621519008</v>
      </c>
      <c r="I43" s="453">
        <v>27154</v>
      </c>
      <c r="J43" s="466">
        <f t="shared" si="2"/>
        <v>21.842371981531233</v>
      </c>
      <c r="K43" s="353">
        <v>29619</v>
      </c>
      <c r="L43" s="453">
        <v>6051</v>
      </c>
      <c r="M43" s="466">
        <f t="shared" si="3"/>
        <v>4.867356295950707</v>
      </c>
      <c r="N43" s="453">
        <v>23500</v>
      </c>
      <c r="O43" s="528">
        <f t="shared" si="4"/>
        <v>18.90313550732798</v>
      </c>
    </row>
    <row r="44" spans="1:15" ht="13.5">
      <c r="A44">
        <v>32</v>
      </c>
      <c r="B44" s="645" t="s">
        <v>365</v>
      </c>
      <c r="C44" s="527"/>
      <c r="D44" s="485">
        <v>159763</v>
      </c>
      <c r="E44" s="453">
        <f t="shared" si="0"/>
        <v>156063</v>
      </c>
      <c r="F44" s="485">
        <v>118888</v>
      </c>
      <c r="G44" s="453">
        <v>85548</v>
      </c>
      <c r="H44" s="466">
        <f t="shared" si="1"/>
        <v>54.81632417677476</v>
      </c>
      <c r="I44" s="453">
        <v>32968</v>
      </c>
      <c r="J44" s="466">
        <f t="shared" si="2"/>
        <v>21.124802163228953</v>
      </c>
      <c r="K44" s="353">
        <v>37623</v>
      </c>
      <c r="L44" s="453">
        <v>6668</v>
      </c>
      <c r="M44" s="466">
        <f t="shared" si="3"/>
        <v>4.272633487758149</v>
      </c>
      <c r="N44" s="453">
        <v>30879</v>
      </c>
      <c r="O44" s="528">
        <f t="shared" si="4"/>
        <v>19.786240172238134</v>
      </c>
    </row>
    <row r="45" spans="1:15" ht="13.5">
      <c r="A45">
        <v>33</v>
      </c>
      <c r="B45" s="645" t="s">
        <v>366</v>
      </c>
      <c r="C45" s="527"/>
      <c r="D45" s="485">
        <v>445056</v>
      </c>
      <c r="E45" s="453">
        <f t="shared" si="0"/>
        <v>438888</v>
      </c>
      <c r="F45" s="485">
        <v>321941</v>
      </c>
      <c r="G45" s="453">
        <v>199651</v>
      </c>
      <c r="H45" s="466">
        <f t="shared" si="1"/>
        <v>45.49019339786005</v>
      </c>
      <c r="I45" s="453">
        <v>121585</v>
      </c>
      <c r="J45" s="466">
        <f t="shared" si="2"/>
        <v>27.702967499681012</v>
      </c>
      <c r="K45" s="353">
        <v>117893</v>
      </c>
      <c r="L45" s="453">
        <v>19159</v>
      </c>
      <c r="M45" s="466">
        <f t="shared" si="3"/>
        <v>4.365350613368331</v>
      </c>
      <c r="N45" s="453">
        <v>98493</v>
      </c>
      <c r="O45" s="528">
        <f t="shared" si="4"/>
        <v>22.44148848909061</v>
      </c>
    </row>
    <row r="46" spans="1:15" ht="13.5">
      <c r="A46">
        <v>34</v>
      </c>
      <c r="B46" s="645" t="s">
        <v>367</v>
      </c>
      <c r="C46" s="527"/>
      <c r="D46" s="485">
        <v>672015</v>
      </c>
      <c r="E46" s="453">
        <f t="shared" si="0"/>
        <v>641518</v>
      </c>
      <c r="F46" s="485">
        <v>490717</v>
      </c>
      <c r="G46" s="453">
        <v>299885</v>
      </c>
      <c r="H46" s="466">
        <f t="shared" si="1"/>
        <v>46.74615521310392</v>
      </c>
      <c r="I46" s="453">
        <v>187350</v>
      </c>
      <c r="J46" s="466">
        <f t="shared" si="2"/>
        <v>29.204168861980488</v>
      </c>
      <c r="K46" s="353">
        <v>154907</v>
      </c>
      <c r="L46" s="453">
        <v>26900</v>
      </c>
      <c r="M46" s="466">
        <f t="shared" si="3"/>
        <v>4.193179302841074</v>
      </c>
      <c r="N46" s="453">
        <v>127383</v>
      </c>
      <c r="O46" s="528">
        <f t="shared" si="4"/>
        <v>19.85649662207452</v>
      </c>
    </row>
    <row r="47" spans="1:15" ht="13.5">
      <c r="A47">
        <v>35</v>
      </c>
      <c r="B47" s="645" t="s">
        <v>266</v>
      </c>
      <c r="C47" s="527"/>
      <c r="D47" s="485">
        <v>345495</v>
      </c>
      <c r="E47" s="453">
        <f t="shared" si="0"/>
        <v>340229</v>
      </c>
      <c r="F47" s="485">
        <v>242944</v>
      </c>
      <c r="G47" s="453">
        <v>148505</v>
      </c>
      <c r="H47" s="466">
        <f t="shared" si="1"/>
        <v>43.64854259924933</v>
      </c>
      <c r="I47" s="453">
        <v>94019</v>
      </c>
      <c r="J47" s="466">
        <f t="shared" si="2"/>
        <v>27.63403472367141</v>
      </c>
      <c r="K47" s="353">
        <v>97798</v>
      </c>
      <c r="L47" s="453">
        <v>15820</v>
      </c>
      <c r="M47" s="466">
        <f t="shared" si="3"/>
        <v>4.6498093930852455</v>
      </c>
      <c r="N47" s="453">
        <v>81885</v>
      </c>
      <c r="O47" s="528">
        <f t="shared" si="4"/>
        <v>24.067613283994017</v>
      </c>
    </row>
    <row r="48" spans="1:15" ht="13.5">
      <c r="A48">
        <v>36</v>
      </c>
      <c r="B48" s="645" t="s">
        <v>269</v>
      </c>
      <c r="C48" s="527"/>
      <c r="D48" s="485">
        <v>178632</v>
      </c>
      <c r="E48" s="453">
        <f t="shared" si="0"/>
        <v>171480</v>
      </c>
      <c r="F48" s="485">
        <v>123702</v>
      </c>
      <c r="G48" s="453">
        <v>81166</v>
      </c>
      <c r="H48" s="466">
        <f t="shared" si="1"/>
        <v>47.332633543270354</v>
      </c>
      <c r="I48" s="453">
        <v>42069</v>
      </c>
      <c r="J48" s="466">
        <f t="shared" si="2"/>
        <v>24.532890132960112</v>
      </c>
      <c r="K48" s="353">
        <v>48371</v>
      </c>
      <c r="L48" s="453">
        <v>8301</v>
      </c>
      <c r="M48" s="466">
        <f t="shared" si="3"/>
        <v>4.840797760671799</v>
      </c>
      <c r="N48" s="453">
        <v>39944</v>
      </c>
      <c r="O48" s="528">
        <f t="shared" si="4"/>
        <v>23.293678563097735</v>
      </c>
    </row>
    <row r="49" spans="1:15" ht="13.5">
      <c r="A49">
        <v>37</v>
      </c>
      <c r="B49" s="645" t="s">
        <v>368</v>
      </c>
      <c r="C49" s="527"/>
      <c r="D49" s="485">
        <v>233145</v>
      </c>
      <c r="E49" s="453">
        <f t="shared" si="0"/>
        <v>227088</v>
      </c>
      <c r="F49" s="485">
        <v>167770</v>
      </c>
      <c r="G49" s="453">
        <v>107611</v>
      </c>
      <c r="H49" s="466">
        <f t="shared" si="1"/>
        <v>47.38735644331713</v>
      </c>
      <c r="I49" s="453">
        <v>59699</v>
      </c>
      <c r="J49" s="466">
        <f t="shared" si="2"/>
        <v>26.288927640386106</v>
      </c>
      <c r="K49" s="353">
        <v>59865</v>
      </c>
      <c r="L49" s="453">
        <v>10535</v>
      </c>
      <c r="M49" s="466">
        <f t="shared" si="3"/>
        <v>4.639170717959558</v>
      </c>
      <c r="N49" s="453">
        <v>49243</v>
      </c>
      <c r="O49" s="528">
        <f t="shared" si="4"/>
        <v>21.684545198337208</v>
      </c>
    </row>
    <row r="50" spans="1:15" ht="13.5">
      <c r="A50">
        <v>38</v>
      </c>
      <c r="B50" s="645" t="s">
        <v>267</v>
      </c>
      <c r="C50" s="527"/>
      <c r="D50" s="485">
        <v>336100</v>
      </c>
      <c r="E50" s="453">
        <f t="shared" si="0"/>
        <v>333450</v>
      </c>
      <c r="F50" s="485">
        <v>237433</v>
      </c>
      <c r="G50" s="453">
        <v>145332</v>
      </c>
      <c r="H50" s="466">
        <f t="shared" si="1"/>
        <v>43.58434547908232</v>
      </c>
      <c r="I50" s="453">
        <v>91769</v>
      </c>
      <c r="J50" s="466">
        <f t="shared" si="2"/>
        <v>27.521067626330787</v>
      </c>
      <c r="K50" s="353">
        <v>96527</v>
      </c>
      <c r="L50" s="453">
        <v>14733</v>
      </c>
      <c r="M50" s="466">
        <f t="shared" si="3"/>
        <v>4.418353576248313</v>
      </c>
      <c r="N50" s="453">
        <v>81616</v>
      </c>
      <c r="O50" s="528">
        <f t="shared" si="4"/>
        <v>24.47623331833858</v>
      </c>
    </row>
    <row r="51" spans="1:15" ht="13.5">
      <c r="A51">
        <v>39</v>
      </c>
      <c r="B51" s="645" t="s">
        <v>270</v>
      </c>
      <c r="C51" s="527"/>
      <c r="D51" s="485">
        <v>169712</v>
      </c>
      <c r="E51" s="453">
        <f t="shared" si="0"/>
        <v>160561</v>
      </c>
      <c r="F51" s="485">
        <v>112619</v>
      </c>
      <c r="G51" s="453">
        <v>79206</v>
      </c>
      <c r="H51" s="466">
        <f t="shared" si="1"/>
        <v>49.330783938814534</v>
      </c>
      <c r="I51" s="453">
        <v>33007</v>
      </c>
      <c r="J51" s="466">
        <f t="shared" si="2"/>
        <v>20.557295980966735</v>
      </c>
      <c r="K51" s="353">
        <v>48451</v>
      </c>
      <c r="L51" s="453">
        <v>9271</v>
      </c>
      <c r="M51" s="466">
        <f t="shared" si="3"/>
        <v>5.774129458585834</v>
      </c>
      <c r="N51" s="453">
        <v>39077</v>
      </c>
      <c r="O51" s="528">
        <f t="shared" si="4"/>
        <v>24.337790621632898</v>
      </c>
    </row>
    <row r="52" spans="1:15" ht="13.5">
      <c r="A52">
        <v>40</v>
      </c>
      <c r="B52" s="645" t="s">
        <v>369</v>
      </c>
      <c r="C52" s="527"/>
      <c r="D52" s="485">
        <v>1105685</v>
      </c>
      <c r="E52" s="453">
        <f t="shared" si="0"/>
        <v>1068553</v>
      </c>
      <c r="F52" s="485">
        <v>798811</v>
      </c>
      <c r="G52" s="453">
        <v>459644</v>
      </c>
      <c r="H52" s="466">
        <f t="shared" si="1"/>
        <v>43.01555468002055</v>
      </c>
      <c r="I52" s="453">
        <v>334920</v>
      </c>
      <c r="J52" s="466">
        <f t="shared" si="2"/>
        <v>31.343321295246934</v>
      </c>
      <c r="K52" s="353">
        <v>274826</v>
      </c>
      <c r="L52" s="453">
        <v>44234</v>
      </c>
      <c r="M52" s="466">
        <f t="shared" si="3"/>
        <v>4.139616846333313</v>
      </c>
      <c r="N52" s="453">
        <v>229755</v>
      </c>
      <c r="O52" s="528">
        <f t="shared" si="4"/>
        <v>21.501507178399198</v>
      </c>
    </row>
    <row r="53" spans="1:15" ht="13.5">
      <c r="A53">
        <v>41</v>
      </c>
      <c r="B53" s="645" t="s">
        <v>370</v>
      </c>
      <c r="C53" s="527"/>
      <c r="D53" s="485">
        <v>182831</v>
      </c>
      <c r="E53" s="453">
        <f t="shared" si="0"/>
        <v>181835</v>
      </c>
      <c r="F53" s="485">
        <v>138815</v>
      </c>
      <c r="G53" s="453">
        <v>93351</v>
      </c>
      <c r="H53" s="466">
        <f t="shared" si="1"/>
        <v>51.338301207138336</v>
      </c>
      <c r="I53" s="453">
        <v>45271</v>
      </c>
      <c r="J53" s="466">
        <f t="shared" si="2"/>
        <v>24.89674705089779</v>
      </c>
      <c r="K53" s="353">
        <v>43255</v>
      </c>
      <c r="L53" s="453">
        <v>7944</v>
      </c>
      <c r="M53" s="466">
        <f t="shared" si="3"/>
        <v>4.36879588638051</v>
      </c>
      <c r="N53" s="453">
        <v>35269</v>
      </c>
      <c r="O53" s="528">
        <f t="shared" si="4"/>
        <v>19.39615585558336</v>
      </c>
    </row>
    <row r="54" spans="1:15" ht="13.5">
      <c r="A54">
        <v>42</v>
      </c>
      <c r="B54" s="645" t="s">
        <v>268</v>
      </c>
      <c r="C54" s="527"/>
      <c r="D54" s="485">
        <v>320121</v>
      </c>
      <c r="E54" s="453">
        <f t="shared" si="0"/>
        <v>317489</v>
      </c>
      <c r="F54" s="485">
        <v>228681</v>
      </c>
      <c r="G54" s="453">
        <v>144007</v>
      </c>
      <c r="H54" s="466">
        <f t="shared" si="1"/>
        <v>45.358106895042035</v>
      </c>
      <c r="I54" s="453">
        <v>84165</v>
      </c>
      <c r="J54" s="466">
        <f t="shared" si="2"/>
        <v>26.5095798594597</v>
      </c>
      <c r="K54" s="353">
        <v>89414</v>
      </c>
      <c r="L54" s="453">
        <v>13207</v>
      </c>
      <c r="M54" s="466">
        <f t="shared" si="3"/>
        <v>4.159829159435445</v>
      </c>
      <c r="N54" s="453">
        <v>76110</v>
      </c>
      <c r="O54" s="528">
        <f t="shared" si="4"/>
        <v>23.972484086062824</v>
      </c>
    </row>
    <row r="55" spans="1:15" ht="13.5">
      <c r="A55">
        <v>43</v>
      </c>
      <c r="B55" s="645" t="s">
        <v>371</v>
      </c>
      <c r="C55" s="527"/>
      <c r="D55" s="485">
        <v>401940</v>
      </c>
      <c r="E55" s="453">
        <f t="shared" si="0"/>
        <v>387527</v>
      </c>
      <c r="F55" s="485">
        <v>287477</v>
      </c>
      <c r="G55" s="453">
        <v>192813</v>
      </c>
      <c r="H55" s="466">
        <f t="shared" si="1"/>
        <v>49.75472676742524</v>
      </c>
      <c r="I55" s="453">
        <v>93287</v>
      </c>
      <c r="J55" s="466">
        <f t="shared" si="2"/>
        <v>24.07238721431023</v>
      </c>
      <c r="K55" s="353">
        <v>101631</v>
      </c>
      <c r="L55" s="453">
        <v>17443</v>
      </c>
      <c r="M55" s="466">
        <f t="shared" si="3"/>
        <v>4.501105729407241</v>
      </c>
      <c r="N55" s="453">
        <v>83984</v>
      </c>
      <c r="O55" s="528">
        <f t="shared" si="4"/>
        <v>21.671780288857292</v>
      </c>
    </row>
    <row r="56" spans="1:15" ht="13.5">
      <c r="A56">
        <v>44</v>
      </c>
      <c r="B56" s="645" t="s">
        <v>372</v>
      </c>
      <c r="C56" s="527"/>
      <c r="D56" s="485">
        <v>277136</v>
      </c>
      <c r="E56" s="453">
        <f t="shared" si="0"/>
        <v>275266</v>
      </c>
      <c r="F56" s="485">
        <v>197259</v>
      </c>
      <c r="G56" s="453">
        <v>123341</v>
      </c>
      <c r="H56" s="466">
        <f t="shared" si="1"/>
        <v>44.80793123742126</v>
      </c>
      <c r="I56" s="453">
        <v>73612</v>
      </c>
      <c r="J56" s="466">
        <f t="shared" si="2"/>
        <v>26.742133064018077</v>
      </c>
      <c r="K56" s="353">
        <v>78420</v>
      </c>
      <c r="L56" s="453">
        <v>12027</v>
      </c>
      <c r="M56" s="466">
        <f t="shared" si="3"/>
        <v>4.369228310070985</v>
      </c>
      <c r="N56" s="453">
        <v>66286</v>
      </c>
      <c r="O56" s="528">
        <f t="shared" si="4"/>
        <v>24.080707388489678</v>
      </c>
    </row>
    <row r="57" spans="1:15" ht="13.5">
      <c r="A57">
        <v>45</v>
      </c>
      <c r="B57" s="645" t="s">
        <v>373</v>
      </c>
      <c r="C57" s="527"/>
      <c r="D57" s="485">
        <v>265232</v>
      </c>
      <c r="E57" s="453">
        <f t="shared" si="0"/>
        <v>261283</v>
      </c>
      <c r="F57" s="485">
        <v>188984</v>
      </c>
      <c r="G57" s="453">
        <v>128052</v>
      </c>
      <c r="H57" s="466">
        <f t="shared" si="1"/>
        <v>49.00892901566501</v>
      </c>
      <c r="I57" s="453">
        <v>60445</v>
      </c>
      <c r="J57" s="466">
        <f t="shared" si="2"/>
        <v>23.133919925904095</v>
      </c>
      <c r="K57" s="353">
        <v>72874</v>
      </c>
      <c r="L57" s="453">
        <v>11961</v>
      </c>
      <c r="M57" s="466">
        <f t="shared" si="3"/>
        <v>4.5777949579574635</v>
      </c>
      <c r="N57" s="453">
        <v>60825</v>
      </c>
      <c r="O57" s="528">
        <f t="shared" si="4"/>
        <v>23.279356100473432</v>
      </c>
    </row>
    <row r="58" spans="1:15" ht="13.5">
      <c r="A58">
        <v>46</v>
      </c>
      <c r="B58" s="645" t="s">
        <v>374</v>
      </c>
      <c r="C58" s="527"/>
      <c r="D58" s="485">
        <v>397401</v>
      </c>
      <c r="E58" s="453">
        <f t="shared" si="0"/>
        <v>388498</v>
      </c>
      <c r="F58" s="485">
        <v>282793</v>
      </c>
      <c r="G58" s="453">
        <v>181620</v>
      </c>
      <c r="H58" s="466">
        <f t="shared" si="1"/>
        <v>46.74927541454525</v>
      </c>
      <c r="I58" s="453">
        <v>99810</v>
      </c>
      <c r="J58" s="466">
        <f t="shared" si="2"/>
        <v>25.69125194981699</v>
      </c>
      <c r="K58" s="353">
        <v>107308</v>
      </c>
      <c r="L58" s="453">
        <v>16511</v>
      </c>
      <c r="M58" s="466">
        <f t="shared" si="3"/>
        <v>4.249957528738887</v>
      </c>
      <c r="N58" s="453">
        <v>90557</v>
      </c>
      <c r="O58" s="528">
        <f t="shared" si="4"/>
        <v>23.309515106898875</v>
      </c>
    </row>
    <row r="59" spans="1:15" ht="13.5">
      <c r="A59">
        <v>47</v>
      </c>
      <c r="B59" s="647" t="s">
        <v>375</v>
      </c>
      <c r="C59" s="531"/>
      <c r="D59" s="493">
        <v>277734</v>
      </c>
      <c r="E59" s="459">
        <f t="shared" si="0"/>
        <v>261663</v>
      </c>
      <c r="F59" s="493">
        <v>195855</v>
      </c>
      <c r="G59" s="459">
        <v>116054</v>
      </c>
      <c r="H59" s="468">
        <f t="shared" si="1"/>
        <v>44.35246863331842</v>
      </c>
      <c r="I59" s="459">
        <v>78271</v>
      </c>
      <c r="J59" s="468">
        <f t="shared" si="2"/>
        <v>29.912903238134547</v>
      </c>
      <c r="K59" s="532">
        <v>67756</v>
      </c>
      <c r="L59" s="459">
        <v>12835</v>
      </c>
      <c r="M59" s="468">
        <f t="shared" si="3"/>
        <v>4.9051642761873095</v>
      </c>
      <c r="N59" s="459">
        <v>54503</v>
      </c>
      <c r="O59" s="533">
        <f t="shared" si="4"/>
        <v>20.829463852359716</v>
      </c>
    </row>
  </sheetData>
  <printOptions horizontalCentered="1"/>
  <pageMargins left="0.7874015748031497" right="0.6692913385826772" top="0.76" bottom="0.36" header="0.31496062992125984" footer="0.17"/>
  <pageSetup horizontalDpi="600" verticalDpi="600" orientation="landscape" paperSize="12" scale="90" r:id="rId1"/>
  <headerFooter alignWithMargins="0">
    <oddFooter>&amp;C&amp;14 &amp;12 28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K16"/>
  <sheetViews>
    <sheetView showGridLines="0" workbookViewId="0" topLeftCell="A1">
      <selection activeCell="N25" sqref="N25"/>
    </sheetView>
  </sheetViews>
  <sheetFormatPr defaultColWidth="9.00390625" defaultRowHeight="13.5"/>
  <cols>
    <col min="1" max="1" width="2.50390625" style="0" customWidth="1"/>
    <col min="2" max="2" width="1.4921875" style="0" customWidth="1"/>
    <col min="3" max="3" width="9.75390625" style="0" bestFit="1" customWidth="1"/>
    <col min="4" max="4" width="8.00390625" style="0" customWidth="1"/>
    <col min="5" max="5" width="7.875" style="0" customWidth="1"/>
    <col min="6" max="7" width="6.50390625" style="0" customWidth="1"/>
    <col min="8" max="8" width="5.75390625" style="0" customWidth="1"/>
    <col min="9" max="9" width="11.00390625" style="0" bestFit="1" customWidth="1"/>
    <col min="10" max="10" width="7.125" style="0" customWidth="1"/>
  </cols>
  <sheetData>
    <row r="2" ht="13.5">
      <c r="A2" t="s">
        <v>248</v>
      </c>
    </row>
    <row r="4" ht="14.25" thickBot="1"/>
    <row r="5" spans="9:11" ht="13.5">
      <c r="I5" s="330" t="s">
        <v>237</v>
      </c>
      <c r="J5" s="331">
        <v>1601</v>
      </c>
      <c r="K5" s="329">
        <f aca="true" t="shared" si="0" ref="K5:K15">J5/$J$16*100</f>
        <v>37.50292808620286</v>
      </c>
    </row>
    <row r="6" spans="9:11" ht="13.5">
      <c r="I6" s="332" t="s">
        <v>238</v>
      </c>
      <c r="J6" s="333">
        <v>1412</v>
      </c>
      <c r="K6" s="329">
        <f t="shared" si="0"/>
        <v>33.075661747481846</v>
      </c>
    </row>
    <row r="7" spans="9:11" ht="13.5">
      <c r="I7" s="334" t="s">
        <v>239</v>
      </c>
      <c r="J7" s="335">
        <v>191</v>
      </c>
      <c r="K7" s="329">
        <f t="shared" si="0"/>
        <v>4.474115717966737</v>
      </c>
    </row>
    <row r="8" spans="9:11" ht="13.5">
      <c r="I8" s="332" t="s">
        <v>240</v>
      </c>
      <c r="J8" s="333">
        <v>172</v>
      </c>
      <c r="K8" s="329">
        <f t="shared" si="0"/>
        <v>4.02904661513235</v>
      </c>
    </row>
    <row r="9" spans="9:11" ht="13.5">
      <c r="I9" s="332" t="s">
        <v>241</v>
      </c>
      <c r="J9" s="333">
        <v>164</v>
      </c>
      <c r="K9" s="329">
        <f t="shared" si="0"/>
        <v>3.8416490981494493</v>
      </c>
    </row>
    <row r="10" spans="9:11" ht="13.5">
      <c r="I10" s="332" t="s">
        <v>242</v>
      </c>
      <c r="J10" s="333">
        <v>83</v>
      </c>
      <c r="K10" s="329">
        <f t="shared" si="0"/>
        <v>1.9442492386975874</v>
      </c>
    </row>
    <row r="11" spans="9:11" ht="13.5">
      <c r="I11" s="336" t="s">
        <v>243</v>
      </c>
      <c r="J11" s="337">
        <v>64</v>
      </c>
      <c r="K11" s="329">
        <f t="shared" si="0"/>
        <v>1.4991801358631998</v>
      </c>
    </row>
    <row r="12" spans="9:11" ht="13.5">
      <c r="I12" s="332" t="s">
        <v>244</v>
      </c>
      <c r="J12" s="338">
        <v>62</v>
      </c>
      <c r="K12" s="329">
        <f t="shared" si="0"/>
        <v>1.4523307566174748</v>
      </c>
    </row>
    <row r="13" spans="9:11" ht="13.5">
      <c r="I13" s="332" t="s">
        <v>245</v>
      </c>
      <c r="J13" s="339">
        <v>56</v>
      </c>
      <c r="K13" s="329">
        <f t="shared" si="0"/>
        <v>1.3117826188803</v>
      </c>
    </row>
    <row r="14" spans="9:11" ht="13.5">
      <c r="I14" s="336" t="s">
        <v>246</v>
      </c>
      <c r="J14" s="333">
        <v>50</v>
      </c>
      <c r="K14" s="329">
        <f t="shared" si="0"/>
        <v>1.1712344811431248</v>
      </c>
    </row>
    <row r="15" spans="9:11" ht="14.25" thickBot="1">
      <c r="I15" s="340" t="s">
        <v>247</v>
      </c>
      <c r="J15" s="341">
        <v>414</v>
      </c>
      <c r="K15" s="329">
        <f t="shared" si="0"/>
        <v>9.697821503865073</v>
      </c>
    </row>
    <row r="16" spans="8:10" ht="13.5">
      <c r="H16" s="1"/>
      <c r="I16" s="342"/>
      <c r="J16" s="342">
        <f>SUM(J5:J15)</f>
        <v>4269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30"/>
  <sheetViews>
    <sheetView showGridLines="0" zoomScaleSheetLayoutView="100" workbookViewId="0" topLeftCell="A13">
      <selection activeCell="A1" sqref="A1:J1"/>
    </sheetView>
  </sheetViews>
  <sheetFormatPr defaultColWidth="9.00390625" defaultRowHeight="13.5"/>
  <cols>
    <col min="1" max="1" width="2.50390625" style="0" customWidth="1"/>
    <col min="2" max="2" width="10.625" style="0" customWidth="1"/>
    <col min="3" max="3" width="9.125" style="0" customWidth="1"/>
    <col min="4" max="4" width="10.50390625" style="0" customWidth="1"/>
    <col min="5" max="5" width="9.75390625" style="0" customWidth="1"/>
    <col min="6" max="7" width="10.25390625" style="0" customWidth="1"/>
    <col min="8" max="8" width="9.875" style="0" customWidth="1"/>
    <col min="9" max="9" width="8.125" style="0" customWidth="1"/>
    <col min="10" max="10" width="8.00390625" style="0" customWidth="1"/>
  </cols>
  <sheetData>
    <row r="1" spans="1:16" ht="14.25">
      <c r="A1" s="685" t="s">
        <v>252</v>
      </c>
      <c r="B1" s="685"/>
      <c r="C1" s="685"/>
      <c r="D1" s="685"/>
      <c r="E1" s="685"/>
      <c r="F1" s="685"/>
      <c r="G1" s="685"/>
      <c r="H1" s="685"/>
      <c r="I1" s="685"/>
      <c r="J1" s="685"/>
      <c r="K1" s="6"/>
      <c r="L1" s="6"/>
      <c r="M1" s="6"/>
      <c r="N1" s="6"/>
      <c r="O1" s="6"/>
      <c r="P1" s="6"/>
    </row>
    <row r="2" spans="1:16" ht="6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6"/>
      <c r="L2" s="6"/>
      <c r="M2" s="6"/>
      <c r="N2" s="6"/>
      <c r="O2" s="6"/>
      <c r="P2" s="6"/>
    </row>
    <row r="3" spans="1:2" ht="18.75" customHeight="1">
      <c r="A3" s="697" t="s">
        <v>201</v>
      </c>
      <c r="B3" s="697"/>
    </row>
    <row r="4" spans="1:10" ht="13.5" customHeight="1">
      <c r="A4" s="689" t="s">
        <v>55</v>
      </c>
      <c r="B4" s="690"/>
      <c r="C4" s="695" t="s">
        <v>185</v>
      </c>
      <c r="D4" s="48"/>
      <c r="E4" s="695" t="s">
        <v>4</v>
      </c>
      <c r="F4" s="55"/>
      <c r="G4" s="56"/>
      <c r="H4" s="695" t="s">
        <v>128</v>
      </c>
      <c r="I4" s="686" t="s">
        <v>0</v>
      </c>
      <c r="J4" s="686" t="s">
        <v>232</v>
      </c>
    </row>
    <row r="5" spans="1:10" ht="18.75" customHeight="1">
      <c r="A5" s="691"/>
      <c r="B5" s="692"/>
      <c r="C5" s="696"/>
      <c r="D5" s="45" t="s">
        <v>260</v>
      </c>
      <c r="E5" s="696"/>
      <c r="F5" s="45" t="s">
        <v>80</v>
      </c>
      <c r="G5" s="45" t="s">
        <v>81</v>
      </c>
      <c r="H5" s="696"/>
      <c r="I5" s="687"/>
      <c r="J5" s="687"/>
    </row>
    <row r="6" spans="1:10" ht="13.5">
      <c r="A6" s="693"/>
      <c r="B6" s="694"/>
      <c r="C6" s="127" t="s">
        <v>74</v>
      </c>
      <c r="D6" s="127" t="s">
        <v>190</v>
      </c>
      <c r="E6" s="127" t="s">
        <v>74</v>
      </c>
      <c r="F6" s="127" t="s">
        <v>74</v>
      </c>
      <c r="G6" s="127" t="s">
        <v>74</v>
      </c>
      <c r="H6" s="127" t="s">
        <v>75</v>
      </c>
      <c r="I6" s="128" t="s">
        <v>200</v>
      </c>
      <c r="J6" s="128" t="s">
        <v>200</v>
      </c>
    </row>
    <row r="7" spans="1:10" ht="24.75" customHeight="1">
      <c r="A7" s="35" t="s">
        <v>51</v>
      </c>
      <c r="B7" s="30"/>
      <c r="C7" s="18">
        <v>1015896</v>
      </c>
      <c r="D7" s="18">
        <v>883787</v>
      </c>
      <c r="E7" s="18">
        <v>582940</v>
      </c>
      <c r="F7" s="18">
        <v>566057</v>
      </c>
      <c r="G7" s="18">
        <v>16883</v>
      </c>
      <c r="H7" s="18">
        <v>430592</v>
      </c>
      <c r="I7" s="21">
        <v>57.5156975803428</v>
      </c>
      <c r="J7" s="21">
        <v>57.5156975803428</v>
      </c>
    </row>
    <row r="8" spans="1:10" ht="24.75" customHeight="1">
      <c r="A8" s="36" t="s">
        <v>52</v>
      </c>
      <c r="B8" s="30"/>
      <c r="C8" s="11">
        <v>1117723</v>
      </c>
      <c r="D8" s="18">
        <v>958469</v>
      </c>
      <c r="E8" s="41">
        <v>634437</v>
      </c>
      <c r="F8" s="41">
        <v>616291</v>
      </c>
      <c r="G8" s="41">
        <v>18146</v>
      </c>
      <c r="H8" s="10">
        <v>477264</v>
      </c>
      <c r="I8" s="15">
        <v>57.06903205088418</v>
      </c>
      <c r="J8" s="15">
        <f>F8/(E8+H8)*100</f>
        <v>55.43675862484607</v>
      </c>
    </row>
    <row r="9" spans="1:10" ht="24.75" customHeight="1">
      <c r="A9" s="37"/>
      <c r="B9" s="31" t="s">
        <v>79</v>
      </c>
      <c r="C9" s="19">
        <f aca="true" t="shared" si="0" ref="C9:H9">C8-C7</f>
        <v>101827</v>
      </c>
      <c r="D9" s="19">
        <f t="shared" si="0"/>
        <v>74682</v>
      </c>
      <c r="E9" s="19">
        <f t="shared" si="0"/>
        <v>51497</v>
      </c>
      <c r="F9" s="19">
        <f t="shared" si="0"/>
        <v>50234</v>
      </c>
      <c r="G9" s="19">
        <f t="shared" si="0"/>
        <v>1263</v>
      </c>
      <c r="H9" s="19">
        <f t="shared" si="0"/>
        <v>46672</v>
      </c>
      <c r="I9" s="325" t="s">
        <v>85</v>
      </c>
      <c r="J9" s="325" t="s">
        <v>85</v>
      </c>
    </row>
    <row r="10" spans="1:10" ht="24.75" customHeight="1">
      <c r="A10" s="51"/>
      <c r="B10" s="53" t="s">
        <v>49</v>
      </c>
      <c r="C10" s="54">
        <f aca="true" t="shared" si="1" ref="C10:H10">(C8/C7-1)*100</f>
        <v>10.023368533786915</v>
      </c>
      <c r="D10" s="54">
        <f t="shared" si="1"/>
        <v>8.450226129146499</v>
      </c>
      <c r="E10" s="54">
        <f t="shared" si="1"/>
        <v>8.834013792157002</v>
      </c>
      <c r="F10" s="54">
        <f t="shared" si="1"/>
        <v>8.874371308896457</v>
      </c>
      <c r="G10" s="54">
        <f t="shared" si="1"/>
        <v>7.480897944678078</v>
      </c>
      <c r="H10" s="54">
        <f t="shared" si="1"/>
        <v>10.839030915576696</v>
      </c>
      <c r="I10" s="150" t="s">
        <v>85</v>
      </c>
      <c r="J10" s="150" t="s">
        <v>85</v>
      </c>
    </row>
    <row r="11" spans="1:10" ht="24.75" customHeight="1">
      <c r="A11" s="36" t="s">
        <v>53</v>
      </c>
      <c r="B11" s="16"/>
      <c r="C11" s="11">
        <v>1197453</v>
      </c>
      <c r="D11" s="14">
        <v>999261</v>
      </c>
      <c r="E11" s="41">
        <v>694701</v>
      </c>
      <c r="F11" s="41">
        <v>665774</v>
      </c>
      <c r="G11" s="41">
        <v>28927</v>
      </c>
      <c r="H11" s="10">
        <v>496539</v>
      </c>
      <c r="I11" s="15">
        <v>58.317467512843756</v>
      </c>
      <c r="J11" s="15">
        <f>F11/(E11+H11)*100</f>
        <v>55.88915751653739</v>
      </c>
    </row>
    <row r="12" spans="1:10" ht="24.75" customHeight="1">
      <c r="A12" s="37"/>
      <c r="B12" s="31" t="s">
        <v>79</v>
      </c>
      <c r="C12" s="19">
        <f aca="true" t="shared" si="2" ref="C12:H12">C11-C8</f>
        <v>79730</v>
      </c>
      <c r="D12" s="19">
        <f t="shared" si="2"/>
        <v>40792</v>
      </c>
      <c r="E12" s="19">
        <f t="shared" si="2"/>
        <v>60264</v>
      </c>
      <c r="F12" s="19">
        <f t="shared" si="2"/>
        <v>49483</v>
      </c>
      <c r="G12" s="19">
        <f t="shared" si="2"/>
        <v>10781</v>
      </c>
      <c r="H12" s="19">
        <f t="shared" si="2"/>
        <v>19275</v>
      </c>
      <c r="I12" s="325" t="s">
        <v>85</v>
      </c>
      <c r="J12" s="325" t="s">
        <v>85</v>
      </c>
    </row>
    <row r="13" spans="1:10" ht="24.75" customHeight="1">
      <c r="A13" s="51"/>
      <c r="B13" s="53" t="s">
        <v>49</v>
      </c>
      <c r="C13" s="54">
        <f aca="true" t="shared" si="3" ref="C13:H13">(C11/C8-1)*100</f>
        <v>7.133252156392955</v>
      </c>
      <c r="D13" s="54">
        <f t="shared" si="3"/>
        <v>4.255954026682129</v>
      </c>
      <c r="E13" s="54">
        <f t="shared" si="3"/>
        <v>9.498815485225487</v>
      </c>
      <c r="F13" s="54">
        <f t="shared" si="3"/>
        <v>8.029161548683984</v>
      </c>
      <c r="G13" s="54">
        <f t="shared" si="3"/>
        <v>59.41254270913701</v>
      </c>
      <c r="H13" s="54">
        <f t="shared" si="3"/>
        <v>4.0386452780850846</v>
      </c>
      <c r="I13" s="150" t="s">
        <v>85</v>
      </c>
      <c r="J13" s="150" t="s">
        <v>85</v>
      </c>
    </row>
    <row r="14" spans="1:10" ht="24.75" customHeight="1">
      <c r="A14" s="36" t="s">
        <v>54</v>
      </c>
      <c r="B14" s="16"/>
      <c r="C14" s="11">
        <v>1226867</v>
      </c>
      <c r="D14" s="14">
        <v>987435</v>
      </c>
      <c r="E14" s="41">
        <v>689656</v>
      </c>
      <c r="F14" s="41">
        <v>655663</v>
      </c>
      <c r="G14" s="41">
        <v>33993</v>
      </c>
      <c r="H14" s="10">
        <v>522084</v>
      </c>
      <c r="I14" s="15">
        <v>56.91451961641937</v>
      </c>
      <c r="J14" s="15">
        <f>F14/(E14+H14)*100</f>
        <v>54.10921484806972</v>
      </c>
    </row>
    <row r="15" spans="1:10" ht="24.75" customHeight="1">
      <c r="A15" s="37"/>
      <c r="B15" s="31" t="s">
        <v>79</v>
      </c>
      <c r="C15" s="19">
        <f aca="true" t="shared" si="4" ref="C15:H15">C14-C11</f>
        <v>29414</v>
      </c>
      <c r="D15" s="58">
        <f t="shared" si="4"/>
        <v>-11826</v>
      </c>
      <c r="E15" s="58">
        <f t="shared" si="4"/>
        <v>-5045</v>
      </c>
      <c r="F15" s="58">
        <f t="shared" si="4"/>
        <v>-10111</v>
      </c>
      <c r="G15" s="19">
        <f t="shared" si="4"/>
        <v>5066</v>
      </c>
      <c r="H15" s="19">
        <f t="shared" si="4"/>
        <v>25545</v>
      </c>
      <c r="I15" s="325" t="s">
        <v>85</v>
      </c>
      <c r="J15" s="325" t="s">
        <v>85</v>
      </c>
    </row>
    <row r="16" spans="1:10" ht="24.75" customHeight="1">
      <c r="A16" s="51"/>
      <c r="B16" s="53" t="s">
        <v>49</v>
      </c>
      <c r="C16" s="54">
        <f aca="true" t="shared" si="5" ref="C16:H16">(C14/C11-1)*100</f>
        <v>2.456380333925434</v>
      </c>
      <c r="D16" s="59">
        <f t="shared" si="5"/>
        <v>-1.1834745877203234</v>
      </c>
      <c r="E16" s="59">
        <f t="shared" si="5"/>
        <v>-0.7262117083464692</v>
      </c>
      <c r="F16" s="59">
        <f t="shared" si="5"/>
        <v>-1.5186835172295687</v>
      </c>
      <c r="G16" s="54">
        <f t="shared" si="5"/>
        <v>17.513050091609905</v>
      </c>
      <c r="H16" s="54">
        <f t="shared" si="5"/>
        <v>5.144610997323462</v>
      </c>
      <c r="I16" s="150" t="s">
        <v>85</v>
      </c>
      <c r="J16" s="150" t="s">
        <v>85</v>
      </c>
    </row>
    <row r="17" spans="1:10" ht="24.75" customHeight="1">
      <c r="A17" s="36" t="s">
        <v>8</v>
      </c>
      <c r="B17" s="16"/>
      <c r="C17" s="11">
        <v>1222230</v>
      </c>
      <c r="D17" s="14">
        <v>938702</v>
      </c>
      <c r="E17" s="41">
        <v>679555</v>
      </c>
      <c r="F17" s="41">
        <v>634549</v>
      </c>
      <c r="G17" s="41">
        <v>45006</v>
      </c>
      <c r="H17" s="10">
        <v>525975</v>
      </c>
      <c r="I17" s="15">
        <v>56.36981244763714</v>
      </c>
      <c r="J17" s="15">
        <f>F17/(E17+H17)*100</f>
        <v>52.63651671878758</v>
      </c>
    </row>
    <row r="18" spans="1:10" ht="24.75" customHeight="1">
      <c r="A18" s="37"/>
      <c r="B18" s="31" t="s">
        <v>79</v>
      </c>
      <c r="C18" s="58">
        <f aca="true" t="shared" si="6" ref="C18:H18">C17-C14</f>
        <v>-4637</v>
      </c>
      <c r="D18" s="58">
        <f t="shared" si="6"/>
        <v>-48733</v>
      </c>
      <c r="E18" s="58">
        <f t="shared" si="6"/>
        <v>-10101</v>
      </c>
      <c r="F18" s="58">
        <f t="shared" si="6"/>
        <v>-21114</v>
      </c>
      <c r="G18" s="19">
        <f t="shared" si="6"/>
        <v>11013</v>
      </c>
      <c r="H18" s="19">
        <f t="shared" si="6"/>
        <v>3891</v>
      </c>
      <c r="I18" s="325" t="s">
        <v>85</v>
      </c>
      <c r="J18" s="325" t="s">
        <v>85</v>
      </c>
    </row>
    <row r="19" spans="1:10" ht="24.75" customHeight="1">
      <c r="A19" s="51"/>
      <c r="B19" s="53" t="s">
        <v>49</v>
      </c>
      <c r="C19" s="60">
        <f aca="true" t="shared" si="7" ref="C19:H19">(C17/C14-1)*100</f>
        <v>-0.37795457861365955</v>
      </c>
      <c r="D19" s="60">
        <f t="shared" si="7"/>
        <v>-4.935312197764919</v>
      </c>
      <c r="E19" s="60">
        <f t="shared" si="7"/>
        <v>-1.4646432424281097</v>
      </c>
      <c r="F19" s="60">
        <f t="shared" si="7"/>
        <v>-3.2202518671939684</v>
      </c>
      <c r="G19" s="54">
        <f t="shared" si="7"/>
        <v>32.397846615479665</v>
      </c>
      <c r="H19" s="54">
        <f t="shared" si="7"/>
        <v>0.7452823683545162</v>
      </c>
      <c r="I19" s="150" t="s">
        <v>85</v>
      </c>
      <c r="J19" s="150" t="s">
        <v>85</v>
      </c>
    </row>
    <row r="20" spans="1:16" ht="24.75" customHeight="1">
      <c r="A20" s="36" t="s">
        <v>7</v>
      </c>
      <c r="B20" s="16"/>
      <c r="C20" s="11">
        <v>1208808</v>
      </c>
      <c r="D20" s="14">
        <v>875062</v>
      </c>
      <c r="E20" s="41">
        <v>644299</v>
      </c>
      <c r="F20" s="41">
        <v>596525</v>
      </c>
      <c r="G20" s="41">
        <v>47774</v>
      </c>
      <c r="H20" s="10">
        <v>505629</v>
      </c>
      <c r="I20" s="15">
        <v>56.02950793440981</v>
      </c>
      <c r="J20" s="15">
        <f>F20/(E20+H20)*100</f>
        <v>51.87498695570505</v>
      </c>
      <c r="K20" s="44"/>
      <c r="L20" s="44"/>
      <c r="M20" s="6"/>
      <c r="N20" s="6"/>
      <c r="O20" s="1"/>
      <c r="P20" s="12"/>
    </row>
    <row r="21" spans="1:10" ht="24.75" customHeight="1">
      <c r="A21" s="37"/>
      <c r="B21" s="31" t="s">
        <v>79</v>
      </c>
      <c r="C21" s="260">
        <f aca="true" t="shared" si="8" ref="C21:H21">C20-C17</f>
        <v>-13422</v>
      </c>
      <c r="D21" s="260">
        <f t="shared" si="8"/>
        <v>-63640</v>
      </c>
      <c r="E21" s="260">
        <f t="shared" si="8"/>
        <v>-35256</v>
      </c>
      <c r="F21" s="260">
        <f t="shared" si="8"/>
        <v>-38024</v>
      </c>
      <c r="G21" s="260">
        <f t="shared" si="8"/>
        <v>2768</v>
      </c>
      <c r="H21" s="260">
        <f t="shared" si="8"/>
        <v>-20346</v>
      </c>
      <c r="I21" s="325" t="s">
        <v>85</v>
      </c>
      <c r="J21" s="325" t="s">
        <v>85</v>
      </c>
    </row>
    <row r="22" spans="1:10" ht="24.75" customHeight="1">
      <c r="A22" s="52"/>
      <c r="B22" s="22" t="s">
        <v>49</v>
      </c>
      <c r="C22" s="261">
        <f aca="true" t="shared" si="9" ref="C22:H22">(C20/C17-1)*100</f>
        <v>-1.0981566480940619</v>
      </c>
      <c r="D22" s="261">
        <f t="shared" si="9"/>
        <v>-6.779574348408756</v>
      </c>
      <c r="E22" s="261">
        <f t="shared" si="9"/>
        <v>-5.188101036707849</v>
      </c>
      <c r="F22" s="261">
        <f t="shared" si="9"/>
        <v>-5.992287435643274</v>
      </c>
      <c r="G22" s="261">
        <f t="shared" si="9"/>
        <v>6.1502910723014725</v>
      </c>
      <c r="H22" s="261">
        <f t="shared" si="9"/>
        <v>-3.8682446884357624</v>
      </c>
      <c r="I22" s="150" t="s">
        <v>85</v>
      </c>
      <c r="J22" s="150" t="s">
        <v>85</v>
      </c>
    </row>
    <row r="23" ht="13.5">
      <c r="A23" s="225" t="s">
        <v>183</v>
      </c>
    </row>
    <row r="25" s="210" customFormat="1" ht="13.5"/>
    <row r="26" spans="2:8" s="210" customFormat="1" ht="13.5">
      <c r="B26" s="688" t="s">
        <v>235</v>
      </c>
      <c r="C26" s="688"/>
      <c r="D26" s="700" t="s">
        <v>4</v>
      </c>
      <c r="E26" s="700"/>
      <c r="F26" s="700"/>
      <c r="G26" s="698" t="s">
        <v>233</v>
      </c>
      <c r="H26" s="698"/>
    </row>
    <row r="27" spans="2:8" s="210" customFormat="1" ht="13.5">
      <c r="B27" s="688"/>
      <c r="C27" s="688"/>
      <c r="D27" s="699" t="s">
        <v>234</v>
      </c>
      <c r="E27" s="699"/>
      <c r="F27" s="699"/>
      <c r="G27" s="698"/>
      <c r="H27" s="698"/>
    </row>
    <row r="28" s="210" customFormat="1" ht="13.5"/>
    <row r="29" spans="2:8" s="210" customFormat="1" ht="13.5">
      <c r="B29" s="688" t="s">
        <v>236</v>
      </c>
      <c r="C29" s="688"/>
      <c r="D29" s="700" t="s">
        <v>80</v>
      </c>
      <c r="E29" s="700"/>
      <c r="F29" s="700"/>
      <c r="G29" s="698" t="s">
        <v>233</v>
      </c>
      <c r="H29" s="698"/>
    </row>
    <row r="30" spans="2:8" s="210" customFormat="1" ht="13.5">
      <c r="B30" s="688"/>
      <c r="C30" s="688"/>
      <c r="D30" s="699" t="s">
        <v>234</v>
      </c>
      <c r="E30" s="699"/>
      <c r="F30" s="699"/>
      <c r="G30" s="698"/>
      <c r="H30" s="698"/>
    </row>
  </sheetData>
  <sheetProtection/>
  <mergeCells count="18">
    <mergeCell ref="H26:H27"/>
    <mergeCell ref="D27:F27"/>
    <mergeCell ref="D26:F26"/>
    <mergeCell ref="B29:C30"/>
    <mergeCell ref="D29:F29"/>
    <mergeCell ref="G29:G30"/>
    <mergeCell ref="H29:H30"/>
    <mergeCell ref="D30:F30"/>
    <mergeCell ref="A1:J1"/>
    <mergeCell ref="J4:J5"/>
    <mergeCell ref="B26:C27"/>
    <mergeCell ref="A4:B6"/>
    <mergeCell ref="H4:H5"/>
    <mergeCell ref="C4:C5"/>
    <mergeCell ref="E4:E5"/>
    <mergeCell ref="I4:I5"/>
    <mergeCell ref="A3:B3"/>
    <mergeCell ref="G26:G27"/>
  </mergeCells>
  <printOptions horizontalCentered="1"/>
  <pageMargins left="0.7874015748031497" right="0.5118110236220472" top="0.7086614173228347" bottom="0.5511811023622047" header="0.5118110236220472" footer="0.31496062992125984"/>
  <pageSetup fitToHeight="1" fitToWidth="1" horizontalDpi="600" verticalDpi="600" orientation="portrait" paperSize="9" r:id="rId1"/>
  <headerFooter alignWithMargins="0">
    <oddFooter>&amp;C10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3"/>
  <sheetViews>
    <sheetView showGridLines="0" zoomScaleSheetLayoutView="100" workbookViewId="0" topLeftCell="A4">
      <selection activeCell="A1" sqref="A1:B1"/>
    </sheetView>
  </sheetViews>
  <sheetFormatPr defaultColWidth="9.00390625" defaultRowHeight="13.5"/>
  <cols>
    <col min="1" max="1" width="2.50390625" style="0" customWidth="1"/>
    <col min="2" max="2" width="10.625" style="0" customWidth="1"/>
    <col min="3" max="3" width="9.125" style="0" bestFit="1" customWidth="1"/>
    <col min="4" max="4" width="10.50390625" style="0" bestFit="1" customWidth="1"/>
    <col min="5" max="5" width="9.75390625" style="0" bestFit="1" customWidth="1"/>
    <col min="6" max="7" width="10.25390625" style="0" customWidth="1"/>
    <col min="8" max="8" width="9.875" style="0" bestFit="1" customWidth="1"/>
    <col min="9" max="9" width="8.125" style="0" bestFit="1" customWidth="1"/>
    <col min="10" max="10" width="8.00390625" style="0" customWidth="1"/>
  </cols>
  <sheetData>
    <row r="1" spans="1:2" ht="18" customHeight="1">
      <c r="A1" s="697" t="s">
        <v>195</v>
      </c>
      <c r="B1" s="697"/>
    </row>
    <row r="2" spans="1:10" ht="18.75" customHeight="1">
      <c r="A2" s="689" t="s">
        <v>55</v>
      </c>
      <c r="B2" s="690"/>
      <c r="C2" s="695" t="s">
        <v>185</v>
      </c>
      <c r="D2" s="48"/>
      <c r="E2" s="695" t="s">
        <v>4</v>
      </c>
      <c r="F2" s="55"/>
      <c r="G2" s="56"/>
      <c r="H2" s="695" t="s">
        <v>128</v>
      </c>
      <c r="I2" s="686" t="s">
        <v>0</v>
      </c>
      <c r="J2" s="686" t="s">
        <v>232</v>
      </c>
    </row>
    <row r="3" spans="1:10" ht="18.75" customHeight="1">
      <c r="A3" s="691"/>
      <c r="B3" s="692"/>
      <c r="C3" s="696"/>
      <c r="D3" s="45" t="s">
        <v>260</v>
      </c>
      <c r="E3" s="696"/>
      <c r="F3" s="45" t="s">
        <v>80</v>
      </c>
      <c r="G3" s="45" t="s">
        <v>81</v>
      </c>
      <c r="H3" s="696"/>
      <c r="I3" s="687"/>
      <c r="J3" s="687"/>
    </row>
    <row r="4" spans="1:10" ht="18.75" customHeight="1">
      <c r="A4" s="693"/>
      <c r="B4" s="694"/>
      <c r="C4" s="127" t="s">
        <v>74</v>
      </c>
      <c r="D4" s="127" t="s">
        <v>74</v>
      </c>
      <c r="E4" s="127" t="s">
        <v>74</v>
      </c>
      <c r="F4" s="127" t="s">
        <v>74</v>
      </c>
      <c r="G4" s="127" t="s">
        <v>74</v>
      </c>
      <c r="H4" s="127" t="s">
        <v>75</v>
      </c>
      <c r="I4" s="128" t="s">
        <v>199</v>
      </c>
      <c r="J4" s="128" t="s">
        <v>199</v>
      </c>
    </row>
    <row r="5" spans="1:10" ht="18.75" customHeight="1">
      <c r="A5" s="35" t="s">
        <v>51</v>
      </c>
      <c r="B5" s="30"/>
      <c r="C5" s="18">
        <v>484907</v>
      </c>
      <c r="D5" s="18">
        <v>432445</v>
      </c>
      <c r="E5" s="18">
        <v>383082</v>
      </c>
      <c r="F5" s="18">
        <v>371021</v>
      </c>
      <c r="G5" s="18">
        <v>12061</v>
      </c>
      <c r="H5" s="18">
        <v>100682</v>
      </c>
      <c r="I5" s="21">
        <f>E5/(E5+H5)*100</f>
        <v>79.18778577984307</v>
      </c>
      <c r="J5" s="21">
        <f>F5/(E5+H5)*100</f>
        <v>76.6946279590875</v>
      </c>
    </row>
    <row r="6" spans="1:10" ht="18.75" customHeight="1">
      <c r="A6" s="36" t="s">
        <v>52</v>
      </c>
      <c r="B6" s="30"/>
      <c r="C6" s="11">
        <v>531490</v>
      </c>
      <c r="D6" s="18">
        <v>468372</v>
      </c>
      <c r="E6" s="41">
        <v>407420</v>
      </c>
      <c r="F6" s="41">
        <v>394832</v>
      </c>
      <c r="G6" s="41">
        <v>12588</v>
      </c>
      <c r="H6" s="10">
        <v>120899</v>
      </c>
      <c r="I6" s="15">
        <f>E6/(E6+H6)*100</f>
        <v>77.11628769739495</v>
      </c>
      <c r="J6" s="15">
        <f>F6/(E6+H6)*100</f>
        <v>74.73363630685249</v>
      </c>
    </row>
    <row r="7" spans="1:10" ht="18.75" customHeight="1">
      <c r="A7" s="37"/>
      <c r="B7" s="31" t="s">
        <v>79</v>
      </c>
      <c r="C7" s="19">
        <f aca="true" t="shared" si="0" ref="C7:H7">C6-C5</f>
        <v>46583</v>
      </c>
      <c r="D7" s="19">
        <f t="shared" si="0"/>
        <v>35927</v>
      </c>
      <c r="E7" s="19">
        <f t="shared" si="0"/>
        <v>24338</v>
      </c>
      <c r="F7" s="19">
        <f t="shared" si="0"/>
        <v>23811</v>
      </c>
      <c r="G7" s="19">
        <f t="shared" si="0"/>
        <v>527</v>
      </c>
      <c r="H7" s="19">
        <f t="shared" si="0"/>
        <v>20217</v>
      </c>
      <c r="I7" s="325" t="s">
        <v>85</v>
      </c>
      <c r="J7" s="325" t="s">
        <v>85</v>
      </c>
    </row>
    <row r="8" spans="1:10" ht="18.75" customHeight="1">
      <c r="A8" s="51"/>
      <c r="B8" s="53" t="s">
        <v>49</v>
      </c>
      <c r="C8" s="54">
        <f aca="true" t="shared" si="1" ref="C8:H8">(C6/C5-1)*100</f>
        <v>9.606584355350623</v>
      </c>
      <c r="D8" s="54">
        <f t="shared" si="1"/>
        <v>8.307877302315902</v>
      </c>
      <c r="E8" s="54">
        <f t="shared" si="1"/>
        <v>6.3532089735356845</v>
      </c>
      <c r="F8" s="54">
        <f t="shared" si="1"/>
        <v>6.417696033378162</v>
      </c>
      <c r="G8" s="54">
        <f t="shared" si="1"/>
        <v>4.369455269048994</v>
      </c>
      <c r="H8" s="54">
        <f t="shared" si="1"/>
        <v>20.080054031505146</v>
      </c>
      <c r="I8" s="150" t="s">
        <v>85</v>
      </c>
      <c r="J8" s="150" t="s">
        <v>85</v>
      </c>
    </row>
    <row r="9" spans="1:10" ht="18.75" customHeight="1">
      <c r="A9" s="36" t="s">
        <v>53</v>
      </c>
      <c r="B9" s="16"/>
      <c r="C9" s="11">
        <v>569148</v>
      </c>
      <c r="D9" s="14">
        <v>487765</v>
      </c>
      <c r="E9" s="41">
        <v>439159</v>
      </c>
      <c r="F9" s="41">
        <v>420141</v>
      </c>
      <c r="G9" s="41">
        <v>19018</v>
      </c>
      <c r="H9" s="10">
        <v>125613</v>
      </c>
      <c r="I9" s="15">
        <f>E9/(E9+H9)*100</f>
        <v>77.75863534311192</v>
      </c>
      <c r="J9" s="15">
        <f>F9/(E9+H9)*100</f>
        <v>74.39125877345194</v>
      </c>
    </row>
    <row r="10" spans="1:10" ht="18.75" customHeight="1">
      <c r="A10" s="37"/>
      <c r="B10" s="31" t="s">
        <v>79</v>
      </c>
      <c r="C10" s="19">
        <f aca="true" t="shared" si="2" ref="C10:H10">C9-C6</f>
        <v>37658</v>
      </c>
      <c r="D10" s="19">
        <f t="shared" si="2"/>
        <v>19393</v>
      </c>
      <c r="E10" s="19">
        <f t="shared" si="2"/>
        <v>31739</v>
      </c>
      <c r="F10" s="19">
        <f t="shared" si="2"/>
        <v>25309</v>
      </c>
      <c r="G10" s="19">
        <f t="shared" si="2"/>
        <v>6430</v>
      </c>
      <c r="H10" s="19">
        <f t="shared" si="2"/>
        <v>4714</v>
      </c>
      <c r="I10" s="325" t="s">
        <v>85</v>
      </c>
      <c r="J10" s="325" t="s">
        <v>85</v>
      </c>
    </row>
    <row r="11" spans="1:10" ht="18.75" customHeight="1">
      <c r="A11" s="51"/>
      <c r="B11" s="53" t="s">
        <v>49</v>
      </c>
      <c r="C11" s="54">
        <f aca="true" t="shared" si="3" ref="C11:H11">(C9/C6-1)*100</f>
        <v>7.085363788594323</v>
      </c>
      <c r="D11" s="54">
        <f t="shared" si="3"/>
        <v>4.140512242405614</v>
      </c>
      <c r="E11" s="54">
        <f t="shared" si="3"/>
        <v>7.790241028913658</v>
      </c>
      <c r="F11" s="54">
        <f t="shared" si="3"/>
        <v>6.4100680795882825</v>
      </c>
      <c r="G11" s="54">
        <f t="shared" si="3"/>
        <v>51.08039402605655</v>
      </c>
      <c r="H11" s="54">
        <f t="shared" si="3"/>
        <v>3.8991224079603537</v>
      </c>
      <c r="I11" s="150" t="s">
        <v>85</v>
      </c>
      <c r="J11" s="150" t="s">
        <v>85</v>
      </c>
    </row>
    <row r="12" spans="1:10" ht="18.75" customHeight="1">
      <c r="A12" s="36" t="s">
        <v>54</v>
      </c>
      <c r="B12" s="16"/>
      <c r="C12" s="11">
        <v>580279</v>
      </c>
      <c r="D12" s="14">
        <v>479282</v>
      </c>
      <c r="E12" s="41">
        <v>426125</v>
      </c>
      <c r="F12" s="41">
        <v>403632</v>
      </c>
      <c r="G12" s="41">
        <v>22493</v>
      </c>
      <c r="H12" s="10">
        <v>144257</v>
      </c>
      <c r="I12" s="15">
        <f>E12/(E12+H12)*100</f>
        <v>74.70870399136018</v>
      </c>
      <c r="J12" s="15">
        <f>F12/(E12+H12)*100</f>
        <v>70.76520647566016</v>
      </c>
    </row>
    <row r="13" spans="1:10" ht="18.75" customHeight="1">
      <c r="A13" s="37"/>
      <c r="B13" s="31" t="s">
        <v>79</v>
      </c>
      <c r="C13" s="19">
        <f aca="true" t="shared" si="4" ref="C13:H13">C12-C9</f>
        <v>11131</v>
      </c>
      <c r="D13" s="58">
        <f t="shared" si="4"/>
        <v>-8483</v>
      </c>
      <c r="E13" s="58">
        <f t="shared" si="4"/>
        <v>-13034</v>
      </c>
      <c r="F13" s="58">
        <f t="shared" si="4"/>
        <v>-16509</v>
      </c>
      <c r="G13" s="19">
        <f t="shared" si="4"/>
        <v>3475</v>
      </c>
      <c r="H13" s="19">
        <f t="shared" si="4"/>
        <v>18644</v>
      </c>
      <c r="I13" s="325" t="s">
        <v>85</v>
      </c>
      <c r="J13" s="325" t="s">
        <v>85</v>
      </c>
    </row>
    <row r="14" spans="1:10" ht="18.75" customHeight="1">
      <c r="A14" s="51"/>
      <c r="B14" s="53" t="s">
        <v>49</v>
      </c>
      <c r="C14" s="54">
        <f aca="true" t="shared" si="5" ref="C14:H14">(C12/C9-1)*100</f>
        <v>1.9557303197059506</v>
      </c>
      <c r="D14" s="59">
        <f t="shared" si="5"/>
        <v>-1.7391571760991487</v>
      </c>
      <c r="E14" s="59">
        <f t="shared" si="5"/>
        <v>-2.967945550472606</v>
      </c>
      <c r="F14" s="59">
        <f t="shared" si="5"/>
        <v>-3.9293951316343834</v>
      </c>
      <c r="G14" s="54">
        <f t="shared" si="5"/>
        <v>18.272163213797455</v>
      </c>
      <c r="H14" s="54">
        <f t="shared" si="5"/>
        <v>14.842412807591575</v>
      </c>
      <c r="I14" s="150" t="s">
        <v>85</v>
      </c>
      <c r="J14" s="150" t="s">
        <v>85</v>
      </c>
    </row>
    <row r="15" spans="1:10" ht="18.75" customHeight="1">
      <c r="A15" s="36" t="s">
        <v>8</v>
      </c>
      <c r="B15" s="16"/>
      <c r="C15" s="11">
        <v>574101</v>
      </c>
      <c r="D15" s="14">
        <v>452201</v>
      </c>
      <c r="E15" s="41">
        <v>407891</v>
      </c>
      <c r="F15" s="41">
        <v>377887</v>
      </c>
      <c r="G15" s="41">
        <v>30004</v>
      </c>
      <c r="H15" s="10">
        <v>155367</v>
      </c>
      <c r="I15" s="15">
        <f>E15/(E15+H15)*100</f>
        <v>72.41637047321122</v>
      </c>
      <c r="J15" s="15">
        <f>F15/(E15+H15)*100</f>
        <v>67.0895042769033</v>
      </c>
    </row>
    <row r="16" spans="1:10" ht="18.75" customHeight="1">
      <c r="A16" s="37"/>
      <c r="B16" s="31" t="s">
        <v>79</v>
      </c>
      <c r="C16" s="58">
        <f aca="true" t="shared" si="6" ref="C16:H16">C15-C12</f>
        <v>-6178</v>
      </c>
      <c r="D16" s="58">
        <f t="shared" si="6"/>
        <v>-27081</v>
      </c>
      <c r="E16" s="58">
        <f t="shared" si="6"/>
        <v>-18234</v>
      </c>
      <c r="F16" s="58">
        <f t="shared" si="6"/>
        <v>-25745</v>
      </c>
      <c r="G16" s="19">
        <f t="shared" si="6"/>
        <v>7511</v>
      </c>
      <c r="H16" s="19">
        <f t="shared" si="6"/>
        <v>11110</v>
      </c>
      <c r="I16" s="325" t="s">
        <v>85</v>
      </c>
      <c r="J16" s="325" t="s">
        <v>85</v>
      </c>
    </row>
    <row r="17" spans="1:10" ht="18.75" customHeight="1">
      <c r="A17" s="51"/>
      <c r="B17" s="53" t="s">
        <v>49</v>
      </c>
      <c r="C17" s="60">
        <f aca="true" t="shared" si="7" ref="C17:H17">(C15/C12-1)*100</f>
        <v>-1.0646602754881718</v>
      </c>
      <c r="D17" s="60">
        <f t="shared" si="7"/>
        <v>-5.650326947392137</v>
      </c>
      <c r="E17" s="60">
        <f t="shared" si="7"/>
        <v>-4.27902610736286</v>
      </c>
      <c r="F17" s="60">
        <f t="shared" si="7"/>
        <v>-6.378334720735723</v>
      </c>
      <c r="G17" s="54">
        <f t="shared" si="7"/>
        <v>33.392611034544075</v>
      </c>
      <c r="H17" s="54">
        <f t="shared" si="7"/>
        <v>7.701532681256373</v>
      </c>
      <c r="I17" s="150" t="s">
        <v>85</v>
      </c>
      <c r="J17" s="150" t="s">
        <v>85</v>
      </c>
    </row>
    <row r="18" spans="1:16" ht="18.75" customHeight="1">
      <c r="A18" s="36" t="s">
        <v>7</v>
      </c>
      <c r="B18" s="16"/>
      <c r="C18" s="11">
        <v>564359</v>
      </c>
      <c r="D18" s="14">
        <v>419618</v>
      </c>
      <c r="E18" s="41">
        <v>377784</v>
      </c>
      <c r="F18" s="41">
        <v>345070</v>
      </c>
      <c r="G18" s="41">
        <v>32714</v>
      </c>
      <c r="H18" s="10">
        <v>158000</v>
      </c>
      <c r="I18" s="15">
        <f>E18/(E18+H18)*100</f>
        <v>70.51050423304915</v>
      </c>
      <c r="J18" s="15">
        <f>F18/(E18+H18)*100</f>
        <v>64.40468547026413</v>
      </c>
      <c r="K18" s="44"/>
      <c r="L18" s="44"/>
      <c r="M18" s="6"/>
      <c r="N18" s="6"/>
      <c r="O18" s="1"/>
      <c r="P18" s="12"/>
    </row>
    <row r="19" spans="1:10" ht="18.75" customHeight="1">
      <c r="A19" s="37"/>
      <c r="B19" s="31" t="s">
        <v>79</v>
      </c>
      <c r="C19" s="260">
        <f aca="true" t="shared" si="8" ref="C19:H19">C18-C15</f>
        <v>-9742</v>
      </c>
      <c r="D19" s="260">
        <f t="shared" si="8"/>
        <v>-32583</v>
      </c>
      <c r="E19" s="260">
        <f t="shared" si="8"/>
        <v>-30107</v>
      </c>
      <c r="F19" s="260">
        <f t="shared" si="8"/>
        <v>-32817</v>
      </c>
      <c r="G19" s="260">
        <f t="shared" si="8"/>
        <v>2710</v>
      </c>
      <c r="H19" s="260">
        <f t="shared" si="8"/>
        <v>2633</v>
      </c>
      <c r="I19" s="325" t="s">
        <v>85</v>
      </c>
      <c r="J19" s="325" t="s">
        <v>85</v>
      </c>
    </row>
    <row r="20" spans="1:10" ht="18.75" customHeight="1">
      <c r="A20" s="52"/>
      <c r="B20" s="22" t="s">
        <v>49</v>
      </c>
      <c r="C20" s="261">
        <f aca="true" t="shared" si="9" ref="C20:H20">(C18/C15-1)*100</f>
        <v>-1.6969139576485714</v>
      </c>
      <c r="D20" s="261">
        <f t="shared" si="9"/>
        <v>-7.205424136611816</v>
      </c>
      <c r="E20" s="261">
        <f t="shared" si="9"/>
        <v>-7.381138588495451</v>
      </c>
      <c r="F20" s="261">
        <f t="shared" si="9"/>
        <v>-8.684342144609369</v>
      </c>
      <c r="G20" s="261">
        <f t="shared" si="9"/>
        <v>9.03212904946007</v>
      </c>
      <c r="H20" s="261">
        <f t="shared" si="9"/>
        <v>1.6946970720938204</v>
      </c>
      <c r="I20" s="150" t="s">
        <v>85</v>
      </c>
      <c r="J20" s="150" t="s">
        <v>85</v>
      </c>
    </row>
    <row r="21" spans="1:10" ht="4.5" customHeight="1">
      <c r="A21" s="123"/>
      <c r="B21" s="24"/>
      <c r="C21" s="307"/>
      <c r="D21" s="307"/>
      <c r="E21" s="307"/>
      <c r="F21" s="307"/>
      <c r="G21" s="307"/>
      <c r="H21" s="307"/>
      <c r="I21" s="27"/>
      <c r="J21" s="27"/>
    </row>
    <row r="22" spans="1:2" ht="18.75" customHeight="1">
      <c r="A22" s="697" t="s">
        <v>83</v>
      </c>
      <c r="B22" s="697"/>
    </row>
    <row r="23" spans="1:10" ht="18.75" customHeight="1">
      <c r="A23" s="689" t="s">
        <v>55</v>
      </c>
      <c r="B23" s="690"/>
      <c r="C23" s="695" t="s">
        <v>185</v>
      </c>
      <c r="D23" s="48"/>
      <c r="E23" s="695" t="s">
        <v>4</v>
      </c>
      <c r="F23" s="55"/>
      <c r="G23" s="56"/>
      <c r="H23" s="695" t="s">
        <v>128</v>
      </c>
      <c r="I23" s="686" t="s">
        <v>0</v>
      </c>
      <c r="J23" s="686" t="s">
        <v>232</v>
      </c>
    </row>
    <row r="24" spans="1:10" ht="18.75" customHeight="1">
      <c r="A24" s="691"/>
      <c r="B24" s="692"/>
      <c r="C24" s="696"/>
      <c r="D24" s="45" t="s">
        <v>260</v>
      </c>
      <c r="E24" s="696"/>
      <c r="F24" s="45" t="s">
        <v>80</v>
      </c>
      <c r="G24" s="45" t="s">
        <v>81</v>
      </c>
      <c r="H24" s="696"/>
      <c r="I24" s="687"/>
      <c r="J24" s="687"/>
    </row>
    <row r="25" spans="1:10" ht="18.75" customHeight="1">
      <c r="A25" s="693"/>
      <c r="B25" s="694"/>
      <c r="C25" s="127" t="s">
        <v>74</v>
      </c>
      <c r="D25" s="127" t="s">
        <v>74</v>
      </c>
      <c r="E25" s="127" t="s">
        <v>74</v>
      </c>
      <c r="F25" s="127" t="s">
        <v>74</v>
      </c>
      <c r="G25" s="127" t="s">
        <v>74</v>
      </c>
      <c r="H25" s="127" t="s">
        <v>75</v>
      </c>
      <c r="I25" s="128" t="s">
        <v>199</v>
      </c>
      <c r="J25" s="128" t="s">
        <v>199</v>
      </c>
    </row>
    <row r="26" spans="1:10" ht="18.75" customHeight="1">
      <c r="A26" s="35" t="s">
        <v>51</v>
      </c>
      <c r="B26" s="30"/>
      <c r="C26" s="18">
        <v>530989</v>
      </c>
      <c r="D26" s="18">
        <v>451342</v>
      </c>
      <c r="E26" s="18">
        <v>199858</v>
      </c>
      <c r="F26" s="18">
        <v>195036</v>
      </c>
      <c r="G26" s="18">
        <v>4822</v>
      </c>
      <c r="H26" s="18">
        <v>329910</v>
      </c>
      <c r="I26" s="21">
        <f>E26/(E26+H26)*100</f>
        <v>37.72557043838057</v>
      </c>
      <c r="J26" s="21">
        <f>F26/(E26+H26)*100</f>
        <v>36.81536068618716</v>
      </c>
    </row>
    <row r="27" spans="1:10" ht="18.75" customHeight="1">
      <c r="A27" s="36" t="s">
        <v>52</v>
      </c>
      <c r="B27" s="30"/>
      <c r="C27" s="11">
        <v>586233</v>
      </c>
      <c r="D27" s="18">
        <v>490097</v>
      </c>
      <c r="E27" s="41">
        <v>227017</v>
      </c>
      <c r="F27" s="41">
        <v>221459</v>
      </c>
      <c r="G27" s="41">
        <v>5558</v>
      </c>
      <c r="H27" s="10">
        <v>356365</v>
      </c>
      <c r="I27" s="15">
        <f>E27/(E27+H27)*100</f>
        <v>38.91395346445382</v>
      </c>
      <c r="J27" s="15">
        <f>F27/(E27+H27)*100</f>
        <v>37.96123294856543</v>
      </c>
    </row>
    <row r="28" spans="1:10" ht="18.75" customHeight="1">
      <c r="A28" s="37"/>
      <c r="B28" s="31" t="s">
        <v>79</v>
      </c>
      <c r="C28" s="19">
        <f aca="true" t="shared" si="10" ref="C28:H28">C27-C26</f>
        <v>55244</v>
      </c>
      <c r="D28" s="19">
        <f t="shared" si="10"/>
        <v>38755</v>
      </c>
      <c r="E28" s="19">
        <f t="shared" si="10"/>
        <v>27159</v>
      </c>
      <c r="F28" s="19">
        <f t="shared" si="10"/>
        <v>26423</v>
      </c>
      <c r="G28" s="19">
        <f t="shared" si="10"/>
        <v>736</v>
      </c>
      <c r="H28" s="19">
        <f t="shared" si="10"/>
        <v>26455</v>
      </c>
      <c r="I28" s="325" t="s">
        <v>85</v>
      </c>
      <c r="J28" s="325" t="s">
        <v>85</v>
      </c>
    </row>
    <row r="29" spans="1:10" ht="18.75" customHeight="1">
      <c r="A29" s="51"/>
      <c r="B29" s="53" t="s">
        <v>49</v>
      </c>
      <c r="C29" s="54">
        <f aca="true" t="shared" si="11" ref="C29:H29">(C27/C26-1)*100</f>
        <v>10.403982003393676</v>
      </c>
      <c r="D29" s="54">
        <f t="shared" si="11"/>
        <v>8.586615028071831</v>
      </c>
      <c r="E29" s="54">
        <f t="shared" si="11"/>
        <v>13.589148295289654</v>
      </c>
      <c r="F29" s="54">
        <f t="shared" si="11"/>
        <v>13.547755286203579</v>
      </c>
      <c r="G29" s="54">
        <f t="shared" si="11"/>
        <v>15.263376192451261</v>
      </c>
      <c r="H29" s="54">
        <f t="shared" si="11"/>
        <v>8.01885362674668</v>
      </c>
      <c r="I29" s="150" t="s">
        <v>85</v>
      </c>
      <c r="J29" s="150" t="s">
        <v>85</v>
      </c>
    </row>
    <row r="30" spans="1:10" ht="18.75" customHeight="1">
      <c r="A30" s="36" t="s">
        <v>53</v>
      </c>
      <c r="B30" s="16"/>
      <c r="C30" s="11">
        <v>628305</v>
      </c>
      <c r="D30" s="14">
        <v>511496</v>
      </c>
      <c r="E30" s="41">
        <v>255542</v>
      </c>
      <c r="F30" s="41">
        <v>245633</v>
      </c>
      <c r="G30" s="41">
        <v>9909</v>
      </c>
      <c r="H30" s="10">
        <v>370926</v>
      </c>
      <c r="I30" s="15">
        <f>E30/(E30+H30)*100</f>
        <v>40.790910309864195</v>
      </c>
      <c r="J30" s="15">
        <f>F30/(E30+H30)*100</f>
        <v>39.20918546517939</v>
      </c>
    </row>
    <row r="31" spans="1:10" ht="18.75" customHeight="1">
      <c r="A31" s="37"/>
      <c r="B31" s="31" t="s">
        <v>79</v>
      </c>
      <c r="C31" s="19">
        <f aca="true" t="shared" si="12" ref="C31:H31">C30-C27</f>
        <v>42072</v>
      </c>
      <c r="D31" s="19">
        <f t="shared" si="12"/>
        <v>21399</v>
      </c>
      <c r="E31" s="19">
        <f t="shared" si="12"/>
        <v>28525</v>
      </c>
      <c r="F31" s="19">
        <f t="shared" si="12"/>
        <v>24174</v>
      </c>
      <c r="G31" s="19">
        <f t="shared" si="12"/>
        <v>4351</v>
      </c>
      <c r="H31" s="19">
        <f t="shared" si="12"/>
        <v>14561</v>
      </c>
      <c r="I31" s="325" t="s">
        <v>85</v>
      </c>
      <c r="J31" s="325" t="s">
        <v>85</v>
      </c>
    </row>
    <row r="32" spans="1:10" ht="18.75" customHeight="1">
      <c r="A32" s="51"/>
      <c r="B32" s="53" t="s">
        <v>49</v>
      </c>
      <c r="C32" s="54">
        <f aca="true" t="shared" si="13" ref="C32:H32">(C30/C27-1)*100</f>
        <v>7.1766686624601395</v>
      </c>
      <c r="D32" s="54">
        <f t="shared" si="13"/>
        <v>4.3662785122128955</v>
      </c>
      <c r="E32" s="54">
        <f t="shared" si="13"/>
        <v>12.56513829360797</v>
      </c>
      <c r="F32" s="54">
        <f t="shared" si="13"/>
        <v>10.915790281722582</v>
      </c>
      <c r="G32" s="54">
        <f t="shared" si="13"/>
        <v>78.2835552356963</v>
      </c>
      <c r="H32" s="54">
        <f t="shared" si="13"/>
        <v>4.085979262834449</v>
      </c>
      <c r="I32" s="150" t="s">
        <v>85</v>
      </c>
      <c r="J32" s="150" t="s">
        <v>85</v>
      </c>
    </row>
    <row r="33" spans="1:10" ht="18.75" customHeight="1">
      <c r="A33" s="36" t="s">
        <v>54</v>
      </c>
      <c r="B33" s="16"/>
      <c r="C33" s="11">
        <v>646588</v>
      </c>
      <c r="D33" s="14">
        <v>508153</v>
      </c>
      <c r="E33" s="41">
        <v>263531</v>
      </c>
      <c r="F33" s="41">
        <v>252031</v>
      </c>
      <c r="G33" s="41">
        <v>11500</v>
      </c>
      <c r="H33" s="10">
        <v>377827</v>
      </c>
      <c r="I33" s="15">
        <f>E33/(E33+H33)*100</f>
        <v>41.08953189950075</v>
      </c>
      <c r="J33" s="15">
        <f>F33/(E33+H33)*100</f>
        <v>39.296461570604876</v>
      </c>
    </row>
    <row r="34" spans="1:10" ht="18.75" customHeight="1">
      <c r="A34" s="37"/>
      <c r="B34" s="31" t="s">
        <v>79</v>
      </c>
      <c r="C34" s="19">
        <f aca="true" t="shared" si="14" ref="C34:H34">C33-C30</f>
        <v>18283</v>
      </c>
      <c r="D34" s="58">
        <f t="shared" si="14"/>
        <v>-3343</v>
      </c>
      <c r="E34" s="58">
        <f t="shared" si="14"/>
        <v>7989</v>
      </c>
      <c r="F34" s="58">
        <f t="shared" si="14"/>
        <v>6398</v>
      </c>
      <c r="G34" s="19">
        <f t="shared" si="14"/>
        <v>1591</v>
      </c>
      <c r="H34" s="19">
        <f t="shared" si="14"/>
        <v>6901</v>
      </c>
      <c r="I34" s="325" t="s">
        <v>85</v>
      </c>
      <c r="J34" s="325" t="s">
        <v>85</v>
      </c>
    </row>
    <row r="35" spans="1:10" ht="18.75" customHeight="1">
      <c r="A35" s="51"/>
      <c r="B35" s="53" t="s">
        <v>49</v>
      </c>
      <c r="C35" s="54">
        <f aca="true" t="shared" si="15" ref="C35:H35">(C33/C30-1)*100</f>
        <v>2.9098924885206934</v>
      </c>
      <c r="D35" s="59">
        <f t="shared" si="15"/>
        <v>-0.6535730484695912</v>
      </c>
      <c r="E35" s="59">
        <f t="shared" si="15"/>
        <v>3.126296264410544</v>
      </c>
      <c r="F35" s="59">
        <f t="shared" si="15"/>
        <v>2.604698880036471</v>
      </c>
      <c r="G35" s="54">
        <f t="shared" si="15"/>
        <v>16.056110606519326</v>
      </c>
      <c r="H35" s="54">
        <f t="shared" si="15"/>
        <v>1.8604789095399088</v>
      </c>
      <c r="I35" s="150" t="s">
        <v>85</v>
      </c>
      <c r="J35" s="150" t="s">
        <v>85</v>
      </c>
    </row>
    <row r="36" spans="1:10" ht="18.75" customHeight="1">
      <c r="A36" s="36" t="s">
        <v>8</v>
      </c>
      <c r="B36" s="16"/>
      <c r="C36" s="11">
        <v>648129</v>
      </c>
      <c r="D36" s="14">
        <v>486501</v>
      </c>
      <c r="E36" s="41">
        <v>271664</v>
      </c>
      <c r="F36" s="41">
        <v>256662</v>
      </c>
      <c r="G36" s="41">
        <v>15002</v>
      </c>
      <c r="H36" s="10">
        <v>370608</v>
      </c>
      <c r="I36" s="15">
        <f>E36/(E36+H36)*100</f>
        <v>42.29734442728314</v>
      </c>
      <c r="J36" s="15">
        <f>F36/(E36+H36)*100</f>
        <v>39.961573912610234</v>
      </c>
    </row>
    <row r="37" spans="1:10" ht="18.75" customHeight="1">
      <c r="A37" s="37"/>
      <c r="B37" s="31" t="s">
        <v>79</v>
      </c>
      <c r="C37" s="58">
        <f aca="true" t="shared" si="16" ref="C37:H37">C36-C33</f>
        <v>1541</v>
      </c>
      <c r="D37" s="58">
        <f t="shared" si="16"/>
        <v>-21652</v>
      </c>
      <c r="E37" s="58">
        <f t="shared" si="16"/>
        <v>8133</v>
      </c>
      <c r="F37" s="58">
        <f t="shared" si="16"/>
        <v>4631</v>
      </c>
      <c r="G37" s="19">
        <f t="shared" si="16"/>
        <v>3502</v>
      </c>
      <c r="H37" s="260">
        <f t="shared" si="16"/>
        <v>-7219</v>
      </c>
      <c r="I37" s="325" t="s">
        <v>85</v>
      </c>
      <c r="J37" s="325" t="s">
        <v>85</v>
      </c>
    </row>
    <row r="38" spans="1:10" ht="18.75" customHeight="1">
      <c r="A38" s="51"/>
      <c r="B38" s="53" t="s">
        <v>49</v>
      </c>
      <c r="C38" s="60">
        <f aca="true" t="shared" si="17" ref="C38:H38">(C36/C33-1)*100</f>
        <v>0.2383279615458367</v>
      </c>
      <c r="D38" s="60">
        <f t="shared" si="17"/>
        <v>-4.260921415400476</v>
      </c>
      <c r="E38" s="60">
        <f t="shared" si="17"/>
        <v>3.086164436062555</v>
      </c>
      <c r="F38" s="60">
        <f t="shared" si="17"/>
        <v>1.837472374430127</v>
      </c>
      <c r="G38" s="54">
        <f t="shared" si="17"/>
        <v>30.452173913043467</v>
      </c>
      <c r="H38" s="261">
        <f t="shared" si="17"/>
        <v>-1.9106628165800776</v>
      </c>
      <c r="I38" s="150" t="s">
        <v>85</v>
      </c>
      <c r="J38" s="150" t="s">
        <v>85</v>
      </c>
    </row>
    <row r="39" spans="1:16" ht="18.75" customHeight="1">
      <c r="A39" s="36" t="s">
        <v>7</v>
      </c>
      <c r="B39" s="16"/>
      <c r="C39" s="11">
        <v>644449</v>
      </c>
      <c r="D39" s="14">
        <v>455444</v>
      </c>
      <c r="E39" s="41">
        <v>266515</v>
      </c>
      <c r="F39" s="41">
        <v>251455</v>
      </c>
      <c r="G39" s="41">
        <v>15060</v>
      </c>
      <c r="H39" s="10">
        <v>347629</v>
      </c>
      <c r="I39" s="15">
        <f>E39/(E39+H39)*100</f>
        <v>43.39617418716132</v>
      </c>
      <c r="J39" s="15">
        <f>F39/(E39+H39)*100</f>
        <v>40.94398056481868</v>
      </c>
      <c r="K39" s="44"/>
      <c r="L39" s="44"/>
      <c r="M39" s="6"/>
      <c r="N39" s="6"/>
      <c r="O39" s="1"/>
      <c r="P39" s="12"/>
    </row>
    <row r="40" spans="1:10" ht="18.75" customHeight="1">
      <c r="A40" s="37"/>
      <c r="B40" s="31" t="s">
        <v>79</v>
      </c>
      <c r="C40" s="260">
        <f aca="true" t="shared" si="18" ref="C40:H40">C39-C36</f>
        <v>-3680</v>
      </c>
      <c r="D40" s="260">
        <f t="shared" si="18"/>
        <v>-31057</v>
      </c>
      <c r="E40" s="260">
        <f t="shared" si="18"/>
        <v>-5149</v>
      </c>
      <c r="F40" s="260">
        <f t="shared" si="18"/>
        <v>-5207</v>
      </c>
      <c r="G40" s="260">
        <f t="shared" si="18"/>
        <v>58</v>
      </c>
      <c r="H40" s="260">
        <f t="shared" si="18"/>
        <v>-22979</v>
      </c>
      <c r="I40" s="325" t="s">
        <v>85</v>
      </c>
      <c r="J40" s="325" t="s">
        <v>85</v>
      </c>
    </row>
    <row r="41" spans="1:10" ht="18.75" customHeight="1">
      <c r="A41" s="52"/>
      <c r="B41" s="22" t="s">
        <v>49</v>
      </c>
      <c r="C41" s="261">
        <f aca="true" t="shared" si="19" ref="C41:H41">(C39/C36-1)*100</f>
        <v>-0.5677882026571823</v>
      </c>
      <c r="D41" s="261">
        <f t="shared" si="19"/>
        <v>-6.383748440393755</v>
      </c>
      <c r="E41" s="261">
        <f t="shared" si="19"/>
        <v>-1.8953560280346338</v>
      </c>
      <c r="F41" s="261">
        <f t="shared" si="19"/>
        <v>-2.0287381848501096</v>
      </c>
      <c r="G41" s="261">
        <f t="shared" si="19"/>
        <v>0.38661511798427917</v>
      </c>
      <c r="H41" s="261">
        <f t="shared" si="19"/>
        <v>-6.200351854250307</v>
      </c>
      <c r="I41" s="150" t="s">
        <v>85</v>
      </c>
      <c r="J41" s="150" t="s">
        <v>85</v>
      </c>
    </row>
    <row r="42" spans="1:10" ht="4.5" customHeight="1">
      <c r="A42" s="123"/>
      <c r="B42" s="24"/>
      <c r="C42" s="307"/>
      <c r="D42" s="307"/>
      <c r="E42" s="307"/>
      <c r="F42" s="307"/>
      <c r="G42" s="307"/>
      <c r="H42" s="307"/>
      <c r="I42" s="27"/>
      <c r="J42" s="27"/>
    </row>
    <row r="43" ht="13.5">
      <c r="A43" s="225" t="s">
        <v>183</v>
      </c>
    </row>
  </sheetData>
  <sheetProtection/>
  <mergeCells count="14">
    <mergeCell ref="H2:H3"/>
    <mergeCell ref="C2:C3"/>
    <mergeCell ref="J2:J3"/>
    <mergeCell ref="J23:J24"/>
    <mergeCell ref="E2:E3"/>
    <mergeCell ref="I2:I3"/>
    <mergeCell ref="I23:I24"/>
    <mergeCell ref="E23:E24"/>
    <mergeCell ref="H23:H24"/>
    <mergeCell ref="A1:B1"/>
    <mergeCell ref="A22:B22"/>
    <mergeCell ref="A23:B25"/>
    <mergeCell ref="C23:C24"/>
    <mergeCell ref="A2:B4"/>
  </mergeCells>
  <printOptions horizontalCentered="1"/>
  <pageMargins left="0.7874015748031497" right="0.5118110236220472" top="0.7086614173228347" bottom="0.5511811023622047" header="0.5118110236220472" footer="0.31496062992125984"/>
  <pageSetup fitToHeight="1" fitToWidth="1" horizontalDpi="600" verticalDpi="600" orientation="portrait" paperSize="9" r:id="rId1"/>
  <headerFooter alignWithMargins="0">
    <oddFooter>&amp;C11</oddFooter>
  </headerFooter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51"/>
  <sheetViews>
    <sheetView showGridLines="0" workbookViewId="0" topLeftCell="A1">
      <selection activeCell="K7" sqref="K7"/>
    </sheetView>
  </sheetViews>
  <sheetFormatPr defaultColWidth="9.00390625" defaultRowHeight="13.5"/>
  <cols>
    <col min="1" max="1" width="8.75390625" style="0" customWidth="1"/>
    <col min="2" max="2" width="9.50390625" style="0" customWidth="1"/>
    <col min="3" max="3" width="7.50390625" style="0" customWidth="1"/>
    <col min="4" max="4" width="9.50390625" style="0" customWidth="1"/>
    <col min="5" max="5" width="7.50390625" style="0" customWidth="1"/>
    <col min="6" max="6" width="9.50390625" style="0" customWidth="1"/>
    <col min="7" max="7" width="7.50390625" style="0" customWidth="1"/>
    <col min="8" max="8" width="9.50390625" style="0" customWidth="1"/>
    <col min="9" max="9" width="7.50390625" style="0" customWidth="1"/>
    <col min="10" max="10" width="9.50390625" style="0" customWidth="1"/>
    <col min="11" max="11" width="7.50390625" style="0" customWidth="1"/>
  </cols>
  <sheetData>
    <row r="1" spans="1:11" ht="14.25">
      <c r="A1" s="685" t="s">
        <v>129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</row>
    <row r="2" ht="6" customHeight="1">
      <c r="A2" s="344"/>
    </row>
    <row r="3" spans="1:11" ht="18" customHeight="1">
      <c r="A3" s="24" t="s">
        <v>82</v>
      </c>
      <c r="B3" s="24"/>
      <c r="C3" s="25"/>
      <c r="D3" s="25"/>
      <c r="E3" s="26"/>
      <c r="F3" s="27"/>
      <c r="G3" s="28"/>
      <c r="H3" s="42"/>
      <c r="I3" s="25"/>
      <c r="J3" s="25"/>
      <c r="K3" s="43"/>
    </row>
    <row r="4" spans="1:11" ht="16.5" customHeight="1">
      <c r="A4" s="678" t="s">
        <v>73</v>
      </c>
      <c r="B4" s="684" t="s">
        <v>52</v>
      </c>
      <c r="C4" s="681"/>
      <c r="D4" s="684" t="s">
        <v>53</v>
      </c>
      <c r="E4" s="681"/>
      <c r="F4" s="684" t="s">
        <v>54</v>
      </c>
      <c r="G4" s="681"/>
      <c r="H4" s="684" t="s">
        <v>8</v>
      </c>
      <c r="I4" s="681"/>
      <c r="J4" s="684" t="s">
        <v>7</v>
      </c>
      <c r="K4" s="682"/>
    </row>
    <row r="5" spans="1:11" ht="13.5" customHeight="1">
      <c r="A5" s="679"/>
      <c r="B5" s="46" t="s">
        <v>4</v>
      </c>
      <c r="C5" s="47" t="s">
        <v>0</v>
      </c>
      <c r="D5" s="46" t="s">
        <v>4</v>
      </c>
      <c r="E5" s="47" t="s">
        <v>0</v>
      </c>
      <c r="F5" s="46" t="s">
        <v>4</v>
      </c>
      <c r="G5" s="47" t="s">
        <v>0</v>
      </c>
      <c r="H5" s="46" t="s">
        <v>4</v>
      </c>
      <c r="I5" s="47" t="s">
        <v>0</v>
      </c>
      <c r="J5" s="46" t="s">
        <v>4</v>
      </c>
      <c r="K5" s="47" t="s">
        <v>0</v>
      </c>
    </row>
    <row r="6" spans="1:11" ht="13.5">
      <c r="A6" s="680"/>
      <c r="B6" s="127" t="s">
        <v>10</v>
      </c>
      <c r="C6" s="129" t="s">
        <v>84</v>
      </c>
      <c r="D6" s="127" t="s">
        <v>10</v>
      </c>
      <c r="E6" s="129" t="s">
        <v>84</v>
      </c>
      <c r="F6" s="127" t="s">
        <v>10</v>
      </c>
      <c r="G6" s="129" t="s">
        <v>84</v>
      </c>
      <c r="H6" s="127" t="s">
        <v>10</v>
      </c>
      <c r="I6" s="129" t="s">
        <v>84</v>
      </c>
      <c r="J6" s="127" t="s">
        <v>10</v>
      </c>
      <c r="K6" s="129" t="s">
        <v>84</v>
      </c>
    </row>
    <row r="7" spans="1:11" ht="19.5" customHeight="1">
      <c r="A7" s="161" t="s">
        <v>9</v>
      </c>
      <c r="B7" s="18">
        <v>407420</v>
      </c>
      <c r="C7" s="21">
        <v>77.11628769739495</v>
      </c>
      <c r="D7" s="18">
        <v>439159</v>
      </c>
      <c r="E7" s="21">
        <v>77.75863534311192</v>
      </c>
      <c r="F7" s="18">
        <v>426125</v>
      </c>
      <c r="G7" s="21">
        <v>74.70870399136018</v>
      </c>
      <c r="H7" s="18">
        <v>407891</v>
      </c>
      <c r="I7" s="21">
        <v>72.41637047321122</v>
      </c>
      <c r="J7" s="18">
        <v>377784</v>
      </c>
      <c r="K7" s="21">
        <v>70.51050423304915</v>
      </c>
    </row>
    <row r="8" spans="1:11" ht="19.5" customHeight="1">
      <c r="A8" s="31" t="s">
        <v>58</v>
      </c>
      <c r="B8" s="19">
        <v>8643</v>
      </c>
      <c r="C8" s="163">
        <v>14.204246647383645</v>
      </c>
      <c r="D8" s="166">
        <v>7571</v>
      </c>
      <c r="E8" s="186">
        <v>14.35941204362257</v>
      </c>
      <c r="F8" s="166">
        <v>5851</v>
      </c>
      <c r="G8" s="187">
        <v>12.732297514906211</v>
      </c>
      <c r="H8" s="188">
        <v>5472</v>
      </c>
      <c r="I8" s="163">
        <v>13.739423004494439</v>
      </c>
      <c r="J8" s="279">
        <v>4397</v>
      </c>
      <c r="K8" s="163">
        <v>12.497157798999545</v>
      </c>
    </row>
    <row r="9" spans="1:11" ht="19.5" customHeight="1">
      <c r="A9" s="191" t="s">
        <v>59</v>
      </c>
      <c r="B9" s="192">
        <v>31560</v>
      </c>
      <c r="C9" s="193">
        <v>67.8519983660482</v>
      </c>
      <c r="D9" s="194">
        <v>38692</v>
      </c>
      <c r="E9" s="195">
        <v>69.08175471799176</v>
      </c>
      <c r="F9" s="194">
        <v>29689</v>
      </c>
      <c r="G9" s="196">
        <v>64.81748318924112</v>
      </c>
      <c r="H9" s="197">
        <v>25021</v>
      </c>
      <c r="I9" s="198">
        <v>63.32025812982411</v>
      </c>
      <c r="J9" s="197">
        <v>20756</v>
      </c>
      <c r="K9" s="198">
        <v>63.03258525919402</v>
      </c>
    </row>
    <row r="10" spans="1:11" ht="19.5" customHeight="1">
      <c r="A10" s="191" t="s">
        <v>60</v>
      </c>
      <c r="B10" s="192">
        <v>38419</v>
      </c>
      <c r="C10" s="199">
        <v>96.92222306314488</v>
      </c>
      <c r="D10" s="194">
        <v>43641</v>
      </c>
      <c r="E10" s="195">
        <v>96.2718669343275</v>
      </c>
      <c r="F10" s="194">
        <v>47364</v>
      </c>
      <c r="G10" s="200">
        <v>93.71401436457529</v>
      </c>
      <c r="H10" s="197">
        <v>36862</v>
      </c>
      <c r="I10" s="201">
        <v>93.46111913998124</v>
      </c>
      <c r="J10" s="280">
        <v>30160</v>
      </c>
      <c r="K10" s="201">
        <v>93.50198412698413</v>
      </c>
    </row>
    <row r="11" spans="1:11" ht="19.5" customHeight="1">
      <c r="A11" s="191" t="s">
        <v>61</v>
      </c>
      <c r="B11" s="192">
        <v>38197</v>
      </c>
      <c r="C11" s="199">
        <v>98.71301201705647</v>
      </c>
      <c r="D11" s="194">
        <v>41677</v>
      </c>
      <c r="E11" s="195">
        <v>98.3876298394712</v>
      </c>
      <c r="F11" s="194">
        <v>43206</v>
      </c>
      <c r="G11" s="200">
        <v>96.81582898245456</v>
      </c>
      <c r="H11" s="197">
        <v>46108</v>
      </c>
      <c r="I11" s="201">
        <v>97.16152144136551</v>
      </c>
      <c r="J11" s="280">
        <v>35529</v>
      </c>
      <c r="K11" s="201">
        <v>96.90432031420467</v>
      </c>
    </row>
    <row r="12" spans="1:11" ht="19.5" customHeight="1">
      <c r="A12" s="191" t="s">
        <v>62</v>
      </c>
      <c r="B12" s="192">
        <v>46535</v>
      </c>
      <c r="C12" s="199">
        <v>98.79203464673914</v>
      </c>
      <c r="D12" s="194">
        <v>40586</v>
      </c>
      <c r="E12" s="195">
        <v>98.72777250723685</v>
      </c>
      <c r="F12" s="194">
        <v>41538</v>
      </c>
      <c r="G12" s="200">
        <v>97.55513281194955</v>
      </c>
      <c r="H12" s="197">
        <v>41884</v>
      </c>
      <c r="I12" s="201">
        <v>97.53166915052161</v>
      </c>
      <c r="J12" s="280">
        <v>44770</v>
      </c>
      <c r="K12" s="201">
        <v>97.35148299556407</v>
      </c>
    </row>
    <row r="13" spans="1:11" ht="19.5" customHeight="1">
      <c r="A13" s="191" t="s">
        <v>63</v>
      </c>
      <c r="B13" s="192">
        <v>58561</v>
      </c>
      <c r="C13" s="199">
        <v>98.90891279747326</v>
      </c>
      <c r="D13" s="194">
        <v>48359</v>
      </c>
      <c r="E13" s="195">
        <v>98.70190835799572</v>
      </c>
      <c r="F13" s="194">
        <v>40184</v>
      </c>
      <c r="G13" s="200">
        <v>97.85223786100423</v>
      </c>
      <c r="H13" s="197">
        <v>40301</v>
      </c>
      <c r="I13" s="201">
        <v>97.81321295082763</v>
      </c>
      <c r="J13" s="280">
        <v>40241</v>
      </c>
      <c r="K13" s="201">
        <v>97.25686388244394</v>
      </c>
    </row>
    <row r="14" spans="1:11" ht="19.5" customHeight="1">
      <c r="A14" s="191" t="s">
        <v>64</v>
      </c>
      <c r="B14" s="192">
        <v>51971</v>
      </c>
      <c r="C14" s="199">
        <v>98.77601444455003</v>
      </c>
      <c r="D14" s="194">
        <v>59281</v>
      </c>
      <c r="E14" s="195">
        <v>98.54381036288379</v>
      </c>
      <c r="F14" s="194">
        <v>47158</v>
      </c>
      <c r="G14" s="200">
        <v>97.51447477253929</v>
      </c>
      <c r="H14" s="197">
        <v>38768</v>
      </c>
      <c r="I14" s="201">
        <v>97.90887968481665</v>
      </c>
      <c r="J14" s="280">
        <v>38077</v>
      </c>
      <c r="K14" s="201">
        <v>97.32140575079872</v>
      </c>
    </row>
    <row r="15" spans="1:11" ht="19.5" customHeight="1">
      <c r="A15" s="191" t="s">
        <v>65</v>
      </c>
      <c r="B15" s="192">
        <v>44639</v>
      </c>
      <c r="C15" s="199">
        <v>97.79174973163626</v>
      </c>
      <c r="D15" s="194">
        <v>51553</v>
      </c>
      <c r="E15" s="195">
        <v>98.27106366755623</v>
      </c>
      <c r="F15" s="194">
        <v>56739</v>
      </c>
      <c r="G15" s="200">
        <v>96.99140156241987</v>
      </c>
      <c r="H15" s="197">
        <v>45321</v>
      </c>
      <c r="I15" s="201">
        <v>97.10741145465065</v>
      </c>
      <c r="J15" s="280">
        <v>36559</v>
      </c>
      <c r="K15" s="201">
        <v>97.07389607286052</v>
      </c>
    </row>
    <row r="16" spans="1:11" ht="19.5" customHeight="1">
      <c r="A16" s="191" t="s">
        <v>66</v>
      </c>
      <c r="B16" s="192">
        <v>38743</v>
      </c>
      <c r="C16" s="199">
        <v>94.80265250691266</v>
      </c>
      <c r="D16" s="194">
        <v>43529</v>
      </c>
      <c r="E16" s="195">
        <v>96.20093705799151</v>
      </c>
      <c r="F16" s="194">
        <v>48585</v>
      </c>
      <c r="G16" s="200">
        <v>94.94821184287669</v>
      </c>
      <c r="H16" s="197">
        <v>53631</v>
      </c>
      <c r="I16" s="201">
        <v>95.01461599787405</v>
      </c>
      <c r="J16" s="280">
        <v>42256</v>
      </c>
      <c r="K16" s="201">
        <v>94.70829504448976</v>
      </c>
    </row>
    <row r="17" spans="1:11" ht="19.5" customHeight="1">
      <c r="A17" s="191" t="s">
        <v>67</v>
      </c>
      <c r="B17" s="192">
        <v>26863</v>
      </c>
      <c r="C17" s="199">
        <v>76.86562893441685</v>
      </c>
      <c r="D17" s="194">
        <v>31390</v>
      </c>
      <c r="E17" s="195">
        <v>79.39398538078257</v>
      </c>
      <c r="F17" s="194">
        <v>31443</v>
      </c>
      <c r="G17" s="200">
        <v>72.64850627296042</v>
      </c>
      <c r="H17" s="197">
        <v>35753</v>
      </c>
      <c r="I17" s="201">
        <v>72.00571969468109</v>
      </c>
      <c r="J17" s="280">
        <v>41941</v>
      </c>
      <c r="K17" s="201">
        <v>77.58662152912666</v>
      </c>
    </row>
    <row r="18" spans="1:11" ht="19.5" customHeight="1">
      <c r="A18" s="191" t="s">
        <v>68</v>
      </c>
      <c r="B18" s="192">
        <v>13038</v>
      </c>
      <c r="C18" s="199">
        <v>55.91868244981987</v>
      </c>
      <c r="D18" s="194">
        <v>18887</v>
      </c>
      <c r="E18" s="195">
        <v>57.728398080508605</v>
      </c>
      <c r="F18" s="194">
        <v>18511</v>
      </c>
      <c r="G18" s="200">
        <v>50.88515036560558</v>
      </c>
      <c r="H18" s="197">
        <v>19844</v>
      </c>
      <c r="I18" s="201">
        <v>48.198975006679454</v>
      </c>
      <c r="J18" s="280">
        <v>22577</v>
      </c>
      <c r="K18" s="201">
        <v>49.75866704868534</v>
      </c>
    </row>
    <row r="19" spans="1:11" ht="19.5" customHeight="1">
      <c r="A19" s="191" t="s">
        <v>69</v>
      </c>
      <c r="B19" s="192">
        <v>5928</v>
      </c>
      <c r="C19" s="199">
        <v>38.07810894141829</v>
      </c>
      <c r="D19" s="194">
        <v>8592</v>
      </c>
      <c r="E19" s="195">
        <v>40.82292013113508</v>
      </c>
      <c r="F19" s="194">
        <v>9735</v>
      </c>
      <c r="G19" s="200">
        <v>33.89505936422827</v>
      </c>
      <c r="H19" s="197">
        <v>10738</v>
      </c>
      <c r="I19" s="201">
        <v>32.225923591728936</v>
      </c>
      <c r="J19" s="280">
        <v>11410</v>
      </c>
      <c r="K19" s="201">
        <v>31.8768508688607</v>
      </c>
    </row>
    <row r="20" spans="1:11" ht="19.5" customHeight="1">
      <c r="A20" s="191" t="s">
        <v>70</v>
      </c>
      <c r="B20" s="192">
        <v>3008</v>
      </c>
      <c r="C20" s="195">
        <v>24.49910408861378</v>
      </c>
      <c r="D20" s="192">
        <v>3480</v>
      </c>
      <c r="E20" s="195">
        <v>26.601437089130105</v>
      </c>
      <c r="F20" s="194">
        <v>4181</v>
      </c>
      <c r="G20" s="200">
        <v>24.17601480282179</v>
      </c>
      <c r="H20" s="197">
        <v>5551</v>
      </c>
      <c r="I20" s="201">
        <v>22.766795176769747</v>
      </c>
      <c r="J20" s="280">
        <v>5739</v>
      </c>
      <c r="K20" s="201">
        <v>21.58005565165075</v>
      </c>
    </row>
    <row r="21" spans="1:11" ht="19.5" customHeight="1">
      <c r="A21" s="53" t="s">
        <v>71</v>
      </c>
      <c r="B21" s="202">
        <v>1033</v>
      </c>
      <c r="C21" s="203">
        <v>14.020086862106407</v>
      </c>
      <c r="D21" s="204">
        <v>1467</v>
      </c>
      <c r="E21" s="205">
        <v>16.754225673823665</v>
      </c>
      <c r="F21" s="204">
        <v>1366</v>
      </c>
      <c r="G21" s="206">
        <v>14.786750378869884</v>
      </c>
      <c r="H21" s="207">
        <v>2034</v>
      </c>
      <c r="I21" s="208">
        <v>15.475918740013695</v>
      </c>
      <c r="J21" s="281">
        <v>2502</v>
      </c>
      <c r="K21" s="208">
        <v>14.435725825063466</v>
      </c>
    </row>
    <row r="22" spans="1:11" ht="19.5" customHeight="1">
      <c r="A22" s="22" t="s">
        <v>72</v>
      </c>
      <c r="B22" s="9">
        <v>282</v>
      </c>
      <c r="C22" s="17">
        <v>7.609282245008095</v>
      </c>
      <c r="D22" s="9">
        <v>454</v>
      </c>
      <c r="E22" s="17">
        <v>8.66577591143348</v>
      </c>
      <c r="F22" s="185">
        <v>575</v>
      </c>
      <c r="G22" s="189">
        <v>8.36972343522562</v>
      </c>
      <c r="H22" s="23">
        <v>603</v>
      </c>
      <c r="I22" s="190">
        <v>7.100800753650495</v>
      </c>
      <c r="J22" s="282">
        <v>870</v>
      </c>
      <c r="K22" s="190">
        <v>8.030275059996308</v>
      </c>
    </row>
    <row r="23" spans="1:11" ht="13.5" customHeight="1">
      <c r="A23" s="52" t="s">
        <v>198</v>
      </c>
      <c r="B23" s="296"/>
      <c r="C23" s="295"/>
      <c r="D23" s="296"/>
      <c r="E23" s="295"/>
      <c r="F23" s="297"/>
      <c r="G23" s="298"/>
      <c r="H23" s="299"/>
      <c r="I23" s="301"/>
      <c r="J23" s="302"/>
      <c r="K23" s="300"/>
    </row>
    <row r="24" spans="1:11" ht="19.5" customHeight="1">
      <c r="A24" s="303" t="s">
        <v>197</v>
      </c>
      <c r="B24" s="19">
        <v>384131</v>
      </c>
      <c r="C24" s="186">
        <v>82.41686566555742</v>
      </c>
      <c r="D24" s="19">
        <v>406279</v>
      </c>
      <c r="E24" s="186">
        <v>83.95391078480196</v>
      </c>
      <c r="F24" s="304">
        <v>391757</v>
      </c>
      <c r="G24" s="305">
        <v>83.02029537107872</v>
      </c>
      <c r="H24" s="188">
        <v>369121</v>
      </c>
      <c r="I24" s="306">
        <v>83.37026170584237</v>
      </c>
      <c r="J24" s="260">
        <v>334686</v>
      </c>
      <c r="K24" s="306">
        <v>83.7</v>
      </c>
    </row>
    <row r="25" spans="1:11" ht="19.5" customHeight="1">
      <c r="A25" s="294" t="s">
        <v>196</v>
      </c>
      <c r="B25" s="9">
        <v>23289</v>
      </c>
      <c r="C25" s="17">
        <v>37.42046404010541</v>
      </c>
      <c r="D25" s="9">
        <v>32880</v>
      </c>
      <c r="E25" s="17">
        <v>40.67243106839351</v>
      </c>
      <c r="F25" s="185">
        <v>34368</v>
      </c>
      <c r="G25" s="189">
        <v>34.9</v>
      </c>
      <c r="H25" s="23">
        <v>38770</v>
      </c>
      <c r="I25" s="190">
        <v>32.2</v>
      </c>
      <c r="J25" s="282">
        <v>43098</v>
      </c>
      <c r="K25" s="190">
        <v>31.7</v>
      </c>
    </row>
    <row r="26" spans="1:11" ht="7.5" customHeight="1">
      <c r="A26" s="24"/>
      <c r="B26" s="25"/>
      <c r="C26" s="26"/>
      <c r="D26" s="25"/>
      <c r="E26" s="26"/>
      <c r="F26" s="28"/>
      <c r="G26" s="107"/>
      <c r="H26" s="27"/>
      <c r="I26" s="108"/>
      <c r="J26" s="109"/>
      <c r="K26" s="25"/>
    </row>
    <row r="27" spans="1:11" ht="18" customHeight="1">
      <c r="A27" s="24" t="s">
        <v>83</v>
      </c>
      <c r="B27" s="24"/>
      <c r="C27" s="25"/>
      <c r="D27" s="25"/>
      <c r="E27" s="26"/>
      <c r="F27" s="27"/>
      <c r="G27" s="28"/>
      <c r="H27" s="42"/>
      <c r="I27" s="25"/>
      <c r="J27" s="25"/>
      <c r="K27" s="43"/>
    </row>
    <row r="28" spans="1:14" ht="16.5" customHeight="1">
      <c r="A28" s="678" t="s">
        <v>73</v>
      </c>
      <c r="B28" s="684" t="s">
        <v>52</v>
      </c>
      <c r="C28" s="682"/>
      <c r="D28" s="684" t="s">
        <v>53</v>
      </c>
      <c r="E28" s="682"/>
      <c r="F28" s="684" t="s">
        <v>54</v>
      </c>
      <c r="G28" s="682"/>
      <c r="H28" s="684" t="s">
        <v>8</v>
      </c>
      <c r="I28" s="682"/>
      <c r="J28" s="684" t="s">
        <v>7</v>
      </c>
      <c r="K28" s="682"/>
      <c r="N28" s="13"/>
    </row>
    <row r="29" spans="1:11" ht="13.5" customHeight="1">
      <c r="A29" s="679"/>
      <c r="B29" s="46" t="s">
        <v>4</v>
      </c>
      <c r="C29" s="47" t="s">
        <v>0</v>
      </c>
      <c r="D29" s="46" t="s">
        <v>4</v>
      </c>
      <c r="E29" s="47" t="s">
        <v>0</v>
      </c>
      <c r="F29" s="46" t="s">
        <v>4</v>
      </c>
      <c r="G29" s="47" t="s">
        <v>0</v>
      </c>
      <c r="H29" s="46" t="s">
        <v>4</v>
      </c>
      <c r="I29" s="47" t="s">
        <v>0</v>
      </c>
      <c r="J29" s="46" t="s">
        <v>4</v>
      </c>
      <c r="K29" s="47" t="s">
        <v>0</v>
      </c>
    </row>
    <row r="30" spans="1:11" ht="13.5">
      <c r="A30" s="680"/>
      <c r="B30" s="127" t="s">
        <v>10</v>
      </c>
      <c r="C30" s="129" t="s">
        <v>84</v>
      </c>
      <c r="D30" s="127" t="s">
        <v>10</v>
      </c>
      <c r="E30" s="129" t="s">
        <v>84</v>
      </c>
      <c r="F30" s="127" t="s">
        <v>10</v>
      </c>
      <c r="G30" s="129" t="s">
        <v>84</v>
      </c>
      <c r="H30" s="127" t="s">
        <v>10</v>
      </c>
      <c r="I30" s="129" t="s">
        <v>84</v>
      </c>
      <c r="J30" s="127" t="s">
        <v>10</v>
      </c>
      <c r="K30" s="129" t="s">
        <v>84</v>
      </c>
    </row>
    <row r="31" spans="1:11" ht="19.5" customHeight="1">
      <c r="A31" s="161" t="s">
        <v>9</v>
      </c>
      <c r="B31" s="18">
        <v>227017</v>
      </c>
      <c r="C31" s="21">
        <v>38.91395346445382</v>
      </c>
      <c r="D31" s="18">
        <v>255542</v>
      </c>
      <c r="E31" s="21">
        <v>40.790910309864195</v>
      </c>
      <c r="F31" s="18">
        <v>263531</v>
      </c>
      <c r="G31" s="21">
        <v>41.08953189950075</v>
      </c>
      <c r="H31" s="18">
        <v>271664</v>
      </c>
      <c r="I31" s="21">
        <v>42.29734442728314</v>
      </c>
      <c r="J31" s="18">
        <v>266515</v>
      </c>
      <c r="K31" s="21">
        <v>43.39617418716132</v>
      </c>
    </row>
    <row r="32" spans="1:11" ht="19.5" customHeight="1">
      <c r="A32" s="31" t="s">
        <v>58</v>
      </c>
      <c r="B32" s="19">
        <v>7812</v>
      </c>
      <c r="C32" s="163">
        <v>12.992067055829965</v>
      </c>
      <c r="D32" s="166">
        <v>6644</v>
      </c>
      <c r="E32" s="186">
        <v>12.703389992543162</v>
      </c>
      <c r="F32" s="166">
        <v>5669</v>
      </c>
      <c r="G32" s="187">
        <v>12.474145139286186</v>
      </c>
      <c r="H32" s="188">
        <v>5812</v>
      </c>
      <c r="I32" s="163">
        <v>14.930894517803011</v>
      </c>
      <c r="J32" s="279">
        <v>4719</v>
      </c>
      <c r="K32" s="163">
        <v>13.78373641780582</v>
      </c>
    </row>
    <row r="33" spans="1:11" ht="19.5" customHeight="1">
      <c r="A33" s="191" t="s">
        <v>59</v>
      </c>
      <c r="B33" s="192">
        <v>35868</v>
      </c>
      <c r="C33" s="193">
        <v>68.78511841979098</v>
      </c>
      <c r="D33" s="194">
        <v>42260</v>
      </c>
      <c r="E33" s="195">
        <v>69.35827999343509</v>
      </c>
      <c r="F33" s="194">
        <v>33253</v>
      </c>
      <c r="G33" s="196">
        <v>66.6940772979803</v>
      </c>
      <c r="H33" s="197">
        <v>28218</v>
      </c>
      <c r="I33" s="198">
        <v>66.51894109049763</v>
      </c>
      <c r="J33" s="197">
        <v>23638</v>
      </c>
      <c r="K33" s="198">
        <v>66.44553759662685</v>
      </c>
    </row>
    <row r="34" spans="1:11" ht="19.5" customHeight="1">
      <c r="A34" s="191" t="s">
        <v>60</v>
      </c>
      <c r="B34" s="192">
        <v>23119</v>
      </c>
      <c r="C34" s="199">
        <v>53.11415902772991</v>
      </c>
      <c r="D34" s="194">
        <v>30227</v>
      </c>
      <c r="E34" s="195">
        <v>60.39119315911452</v>
      </c>
      <c r="F34" s="194">
        <v>36417</v>
      </c>
      <c r="G34" s="200">
        <v>66.48106904231625</v>
      </c>
      <c r="H34" s="197">
        <v>31795</v>
      </c>
      <c r="I34" s="201">
        <v>73.08019399177144</v>
      </c>
      <c r="J34" s="280">
        <v>27152</v>
      </c>
      <c r="K34" s="201">
        <v>76.95490746251737</v>
      </c>
    </row>
    <row r="35" spans="1:11" ht="19.5" customHeight="1">
      <c r="A35" s="191" t="s">
        <v>61</v>
      </c>
      <c r="B35" s="192">
        <v>16189</v>
      </c>
      <c r="C35" s="199">
        <v>38.74542277959936</v>
      </c>
      <c r="D35" s="194">
        <v>19142</v>
      </c>
      <c r="E35" s="195">
        <v>41.963346194317786</v>
      </c>
      <c r="F35" s="194">
        <v>23717</v>
      </c>
      <c r="G35" s="200">
        <v>48.15243432005523</v>
      </c>
      <c r="H35" s="197">
        <v>29342</v>
      </c>
      <c r="I35" s="201">
        <v>56.85001840621548</v>
      </c>
      <c r="J35" s="280">
        <v>25687</v>
      </c>
      <c r="K35" s="201">
        <v>64.44951826575672</v>
      </c>
    </row>
    <row r="36" spans="1:11" ht="19.5" customHeight="1">
      <c r="A36" s="191" t="s">
        <v>62</v>
      </c>
      <c r="B36" s="192">
        <v>23352</v>
      </c>
      <c r="C36" s="199">
        <v>46.03374862009147</v>
      </c>
      <c r="D36" s="194">
        <v>20502</v>
      </c>
      <c r="E36" s="195">
        <v>46.73885785934116</v>
      </c>
      <c r="F36" s="194">
        <v>22571</v>
      </c>
      <c r="G36" s="200">
        <v>49.047132706056196</v>
      </c>
      <c r="H36" s="197">
        <v>26479</v>
      </c>
      <c r="I36" s="201">
        <v>55.1772281147763</v>
      </c>
      <c r="J36" s="280">
        <v>29743</v>
      </c>
      <c r="K36" s="201">
        <v>60.181700457286226</v>
      </c>
    </row>
    <row r="37" spans="1:11" ht="19.5" customHeight="1">
      <c r="A37" s="191" t="s">
        <v>63</v>
      </c>
      <c r="B37" s="192">
        <v>33073</v>
      </c>
      <c r="C37" s="199">
        <v>52.06952469417636</v>
      </c>
      <c r="D37" s="194">
        <v>28332</v>
      </c>
      <c r="E37" s="195">
        <v>54.131718221593836</v>
      </c>
      <c r="F37" s="194">
        <v>25110</v>
      </c>
      <c r="G37" s="200">
        <v>56.54513927984327</v>
      </c>
      <c r="H37" s="197">
        <v>28527</v>
      </c>
      <c r="I37" s="201">
        <v>62.71324305311291</v>
      </c>
      <c r="J37" s="280">
        <v>30100</v>
      </c>
      <c r="K37" s="201">
        <v>65.05435604832608</v>
      </c>
    </row>
    <row r="38" spans="1:11" ht="19.5" customHeight="1">
      <c r="A38" s="191" t="s">
        <v>64</v>
      </c>
      <c r="B38" s="192">
        <v>29162</v>
      </c>
      <c r="C38" s="199">
        <v>53.94276835426648</v>
      </c>
      <c r="D38" s="194">
        <v>35597</v>
      </c>
      <c r="E38" s="195">
        <v>55.16348984968232</v>
      </c>
      <c r="F38" s="194">
        <v>30442</v>
      </c>
      <c r="G38" s="200">
        <v>58.152018185638696</v>
      </c>
      <c r="H38" s="197">
        <v>28348</v>
      </c>
      <c r="I38" s="201">
        <v>64.67568615819853</v>
      </c>
      <c r="J38" s="280">
        <v>29915</v>
      </c>
      <c r="K38" s="201">
        <v>68.39121190644933</v>
      </c>
    </row>
    <row r="39" spans="1:11" ht="19.5" customHeight="1">
      <c r="A39" s="191" t="s">
        <v>65</v>
      </c>
      <c r="B39" s="192">
        <v>21587</v>
      </c>
      <c r="C39" s="199">
        <v>48.66101618502322</v>
      </c>
      <c r="D39" s="194">
        <v>28135</v>
      </c>
      <c r="E39" s="195">
        <v>51.466149596648805</v>
      </c>
      <c r="F39" s="194">
        <v>34167</v>
      </c>
      <c r="G39" s="200">
        <v>53.30764190095797</v>
      </c>
      <c r="H39" s="197">
        <v>29888</v>
      </c>
      <c r="I39" s="201">
        <v>58.03720532836226</v>
      </c>
      <c r="J39" s="280">
        <v>27173</v>
      </c>
      <c r="K39" s="201">
        <v>64.2721983064478</v>
      </c>
    </row>
    <row r="40" spans="1:11" ht="19.5" customHeight="1">
      <c r="A40" s="191" t="s">
        <v>66</v>
      </c>
      <c r="B40" s="192">
        <v>16373</v>
      </c>
      <c r="C40" s="199">
        <v>39.61049957662998</v>
      </c>
      <c r="D40" s="194">
        <v>19280</v>
      </c>
      <c r="E40" s="195">
        <v>43.10980927039778</v>
      </c>
      <c r="F40" s="194">
        <v>24066</v>
      </c>
      <c r="G40" s="200">
        <v>44.363743617158555</v>
      </c>
      <c r="H40" s="197">
        <v>30093</v>
      </c>
      <c r="I40" s="201">
        <v>47.72197465865301</v>
      </c>
      <c r="J40" s="280">
        <v>26021</v>
      </c>
      <c r="K40" s="201">
        <v>52.44371888667191</v>
      </c>
    </row>
    <row r="41" spans="1:11" ht="19.5" customHeight="1">
      <c r="A41" s="191" t="s">
        <v>67</v>
      </c>
      <c r="B41" s="192">
        <v>10253</v>
      </c>
      <c r="C41" s="199">
        <v>27.809270660988904</v>
      </c>
      <c r="D41" s="194">
        <v>12030</v>
      </c>
      <c r="E41" s="195">
        <v>29.27007299270073</v>
      </c>
      <c r="F41" s="194">
        <v>13087</v>
      </c>
      <c r="G41" s="200">
        <v>29.575809622816333</v>
      </c>
      <c r="H41" s="197">
        <v>15990</v>
      </c>
      <c r="I41" s="201">
        <v>29.962336275226264</v>
      </c>
      <c r="J41" s="280">
        <v>21718</v>
      </c>
      <c r="K41" s="201">
        <v>36.06443042178678</v>
      </c>
    </row>
    <row r="42" spans="1:11" ht="19.5" customHeight="1">
      <c r="A42" s="191" t="s">
        <v>68</v>
      </c>
      <c r="B42" s="192">
        <v>5663</v>
      </c>
      <c r="C42" s="199">
        <v>18.757245536749362</v>
      </c>
      <c r="D42" s="194">
        <v>7162</v>
      </c>
      <c r="E42" s="195">
        <v>19.76378387328219</v>
      </c>
      <c r="F42" s="194">
        <v>7481</v>
      </c>
      <c r="G42" s="200">
        <v>18.694087660552754</v>
      </c>
      <c r="H42" s="197">
        <v>8419</v>
      </c>
      <c r="I42" s="201">
        <v>19.487072656991415</v>
      </c>
      <c r="J42" s="280">
        <v>10601</v>
      </c>
      <c r="K42" s="201">
        <v>21.4196233734745</v>
      </c>
    </row>
    <row r="43" spans="1:11" ht="19.5" customHeight="1">
      <c r="A43" s="191" t="s">
        <v>69</v>
      </c>
      <c r="B43" s="192">
        <v>2667</v>
      </c>
      <c r="C43" s="199">
        <v>11.173956762192057</v>
      </c>
      <c r="D43" s="194">
        <v>3683</v>
      </c>
      <c r="E43" s="195">
        <v>12.557965084560829</v>
      </c>
      <c r="F43" s="194">
        <v>4269</v>
      </c>
      <c r="G43" s="200">
        <v>12.458413587812993</v>
      </c>
      <c r="H43" s="197">
        <v>4638</v>
      </c>
      <c r="I43" s="201">
        <v>12.108712111322873</v>
      </c>
      <c r="J43" s="280">
        <v>5238</v>
      </c>
      <c r="K43" s="201">
        <v>13.53908188585608</v>
      </c>
    </row>
    <row r="44" spans="1:11" ht="19.5" customHeight="1">
      <c r="A44" s="191" t="s">
        <v>70</v>
      </c>
      <c r="B44" s="192">
        <v>1289</v>
      </c>
      <c r="C44" s="195">
        <v>6.437918289881131</v>
      </c>
      <c r="D44" s="192">
        <v>1655</v>
      </c>
      <c r="E44" s="195">
        <v>7.523753239078055</v>
      </c>
      <c r="F44" s="194">
        <v>2075</v>
      </c>
      <c r="G44" s="200">
        <v>7.785239935466927</v>
      </c>
      <c r="H44" s="197">
        <v>2691</v>
      </c>
      <c r="I44" s="201">
        <v>8.359998757339463</v>
      </c>
      <c r="J44" s="280">
        <v>2763</v>
      </c>
      <c r="K44" s="201">
        <v>8.248499865659612</v>
      </c>
    </row>
    <row r="45" spans="1:11" ht="19.5" customHeight="1">
      <c r="A45" s="191" t="s">
        <v>71</v>
      </c>
      <c r="B45" s="192">
        <v>464</v>
      </c>
      <c r="C45" s="199">
        <v>3.6289691850461443</v>
      </c>
      <c r="D45" s="194">
        <v>667</v>
      </c>
      <c r="E45" s="195">
        <v>3.997602637099191</v>
      </c>
      <c r="F45" s="194">
        <v>843</v>
      </c>
      <c r="G45" s="200">
        <v>4.59851625572769</v>
      </c>
      <c r="H45" s="197">
        <v>1012</v>
      </c>
      <c r="I45" s="201">
        <v>4.310601865655748</v>
      </c>
      <c r="J45" s="280">
        <v>1421</v>
      </c>
      <c r="K45" s="201">
        <v>5.301843146033878</v>
      </c>
    </row>
    <row r="46" spans="1:11" ht="19.5" customHeight="1">
      <c r="A46" s="22" t="s">
        <v>72</v>
      </c>
      <c r="B46" s="9">
        <v>146</v>
      </c>
      <c r="C46" s="17">
        <v>1.8116391611862515</v>
      </c>
      <c r="D46" s="9">
        <v>226</v>
      </c>
      <c r="E46" s="17">
        <v>1.8682317930065306</v>
      </c>
      <c r="F46" s="185">
        <v>364</v>
      </c>
      <c r="G46" s="189">
        <v>2.093518145741071</v>
      </c>
      <c r="H46" s="23">
        <v>412</v>
      </c>
      <c r="I46" s="190">
        <v>1.7606085210033757</v>
      </c>
      <c r="J46" s="282">
        <v>626</v>
      </c>
      <c r="K46" s="190">
        <v>2.146187602852441</v>
      </c>
    </row>
    <row r="47" spans="1:11" ht="13.5" customHeight="1">
      <c r="A47" s="52" t="s">
        <v>198</v>
      </c>
      <c r="B47" s="296"/>
      <c r="C47" s="295"/>
      <c r="D47" s="296"/>
      <c r="E47" s="295"/>
      <c r="F47" s="297"/>
      <c r="G47" s="298"/>
      <c r="H47" s="299"/>
      <c r="I47" s="301"/>
      <c r="J47" s="302"/>
      <c r="K47" s="300"/>
    </row>
    <row r="48" spans="1:11" ht="19.5" customHeight="1">
      <c r="A48" s="303" t="s">
        <v>197</v>
      </c>
      <c r="B48" s="19">
        <v>216788</v>
      </c>
      <c r="C48" s="186">
        <v>44.38229850795158</v>
      </c>
      <c r="D48" s="19">
        <v>242149</v>
      </c>
      <c r="E48" s="186">
        <v>47.46874773338979</v>
      </c>
      <c r="F48" s="304">
        <v>248499</v>
      </c>
      <c r="G48" s="305">
        <v>49.23677734583972</v>
      </c>
      <c r="H48" s="188">
        <v>254492</v>
      </c>
      <c r="I48" s="306">
        <v>52.83216282367205</v>
      </c>
      <c r="J48" s="260">
        <v>245866</v>
      </c>
      <c r="K48" s="306">
        <v>56.3</v>
      </c>
    </row>
    <row r="49" spans="1:11" ht="19.5" customHeight="1">
      <c r="A49" s="294" t="s">
        <v>196</v>
      </c>
      <c r="B49" s="9">
        <v>10229</v>
      </c>
      <c r="C49" s="17">
        <v>10.77576217263974</v>
      </c>
      <c r="D49" s="9">
        <v>13393</v>
      </c>
      <c r="E49" s="17">
        <v>11.511453006145516</v>
      </c>
      <c r="F49" s="185">
        <v>15032</v>
      </c>
      <c r="G49" s="189">
        <v>11</v>
      </c>
      <c r="H49" s="23">
        <v>17172</v>
      </c>
      <c r="I49" s="190">
        <v>10.7</v>
      </c>
      <c r="J49" s="282">
        <v>20649</v>
      </c>
      <c r="K49" s="190">
        <v>11.6</v>
      </c>
    </row>
    <row r="50" spans="1:11" ht="19.5" customHeight="1">
      <c r="A50" s="24"/>
      <c r="B50" s="25"/>
      <c r="C50" s="26"/>
      <c r="D50" s="25"/>
      <c r="E50" s="26"/>
      <c r="F50" s="28"/>
      <c r="G50" s="107"/>
      <c r="H50" s="27"/>
      <c r="I50" s="108"/>
      <c r="J50" s="109"/>
      <c r="K50" s="25"/>
    </row>
    <row r="51" spans="1:11" ht="13.5">
      <c r="A51" s="40"/>
      <c r="B51" s="40"/>
      <c r="C51" s="40"/>
      <c r="D51" s="40"/>
      <c r="E51" s="40"/>
      <c r="F51" s="40"/>
      <c r="G51" s="40"/>
      <c r="H51" s="40"/>
      <c r="I51" s="40"/>
      <c r="J51" s="6"/>
      <c r="K51" s="6"/>
    </row>
  </sheetData>
  <sheetProtection/>
  <mergeCells count="13">
    <mergeCell ref="H4:I4"/>
    <mergeCell ref="J4:K4"/>
    <mergeCell ref="B28:C28"/>
    <mergeCell ref="D28:E28"/>
    <mergeCell ref="F28:G28"/>
    <mergeCell ref="H28:I28"/>
    <mergeCell ref="A1:K1"/>
    <mergeCell ref="J28:K28"/>
    <mergeCell ref="A4:A6"/>
    <mergeCell ref="A28:A30"/>
    <mergeCell ref="B4:C4"/>
    <mergeCell ref="D4:E4"/>
    <mergeCell ref="F4:G4"/>
  </mergeCells>
  <printOptions horizontalCentered="1"/>
  <pageMargins left="0.7874015748031497" right="0.5118110236220472" top="0.7086614173228347" bottom="0.5511811023622047" header="0.5118110236220472" footer="0.31496062992125984"/>
  <pageSetup fitToHeight="1" fitToWidth="1" horizontalDpi="600" verticalDpi="600" orientation="portrait" paperSize="9" scale="94" r:id="rId1"/>
  <headerFooter alignWithMargins="0">
    <oddFooter>&amp;C12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48"/>
  <sheetViews>
    <sheetView showGridLines="0" zoomScaleSheetLayoutView="100" workbookViewId="0" topLeftCell="A1">
      <selection activeCell="A1" sqref="A1:B1"/>
    </sheetView>
  </sheetViews>
  <sheetFormatPr defaultColWidth="9.00390625" defaultRowHeight="13.5"/>
  <cols>
    <col min="1" max="1" width="2.625" style="210" customWidth="1"/>
    <col min="2" max="2" width="12.75390625" style="211" customWidth="1"/>
    <col min="3" max="5" width="11.00390625" style="210" customWidth="1"/>
    <col min="6" max="6" width="11.125" style="210" bestFit="1" customWidth="1"/>
    <col min="7" max="7" width="9.125" style="210" bestFit="1" customWidth="1"/>
    <col min="8" max="9" width="9.625" style="210" customWidth="1"/>
    <col min="10" max="16384" width="9.00390625" style="210" customWidth="1"/>
  </cols>
  <sheetData>
    <row r="1" spans="1:11" ht="14.25" customHeight="1">
      <c r="A1" s="701" t="s">
        <v>257</v>
      </c>
      <c r="B1" s="701"/>
      <c r="C1" s="702" t="s">
        <v>259</v>
      </c>
      <c r="D1" s="702"/>
      <c r="E1" s="702"/>
      <c r="F1" s="702"/>
      <c r="G1" s="702"/>
      <c r="H1" s="702"/>
      <c r="I1" s="702"/>
      <c r="J1" s="6"/>
      <c r="K1" s="6"/>
    </row>
    <row r="2" spans="1:11" ht="14.25" customHeight="1">
      <c r="A2" s="346"/>
      <c r="B2" s="346"/>
      <c r="C2" s="703" t="s">
        <v>258</v>
      </c>
      <c r="D2" s="703"/>
      <c r="E2" s="703"/>
      <c r="F2" s="703"/>
      <c r="G2" s="703"/>
      <c r="H2" s="703"/>
      <c r="I2" s="703"/>
      <c r="J2" s="6"/>
      <c r="K2" s="6"/>
    </row>
    <row r="3" spans="2:9" ht="4.5" customHeight="1">
      <c r="B3" s="212"/>
      <c r="C3" s="347"/>
      <c r="D3" s="346"/>
      <c r="E3" s="346"/>
      <c r="F3" s="346"/>
      <c r="G3" s="347"/>
      <c r="H3" s="347"/>
      <c r="I3" s="346"/>
    </row>
    <row r="4" spans="1:9" s="213" customFormat="1" ht="16.5" customHeight="1">
      <c r="A4" s="210"/>
      <c r="B4" s="674"/>
      <c r="C4" s="677" t="s">
        <v>184</v>
      </c>
      <c r="D4" s="672" t="s">
        <v>4</v>
      </c>
      <c r="E4" s="159"/>
      <c r="F4" s="345"/>
      <c r="G4" s="677" t="s">
        <v>128</v>
      </c>
      <c r="H4" s="677" t="s">
        <v>0</v>
      </c>
      <c r="I4" s="704" t="s">
        <v>232</v>
      </c>
    </row>
    <row r="5" spans="1:9" s="213" customFormat="1" ht="13.5" customHeight="1">
      <c r="A5" s="215"/>
      <c r="B5" s="675"/>
      <c r="C5" s="677"/>
      <c r="D5" s="673"/>
      <c r="E5" s="209" t="s">
        <v>80</v>
      </c>
      <c r="F5" s="209" t="s">
        <v>81</v>
      </c>
      <c r="G5" s="677"/>
      <c r="H5" s="677"/>
      <c r="I5" s="705"/>
    </row>
    <row r="6" spans="1:9" s="213" customFormat="1" ht="10.5" customHeight="1">
      <c r="A6" s="215"/>
      <c r="B6" s="676"/>
      <c r="C6" s="227" t="s">
        <v>10</v>
      </c>
      <c r="D6" s="227" t="s">
        <v>10</v>
      </c>
      <c r="E6" s="227" t="s">
        <v>10</v>
      </c>
      <c r="F6" s="227" t="s">
        <v>10</v>
      </c>
      <c r="G6" s="227" t="s">
        <v>10</v>
      </c>
      <c r="H6" s="227" t="s">
        <v>186</v>
      </c>
      <c r="I6" s="227" t="s">
        <v>186</v>
      </c>
    </row>
    <row r="7" spans="1:10" s="214" customFormat="1" ht="18" customHeight="1">
      <c r="A7" s="137"/>
      <c r="B7" s="219" t="s">
        <v>182</v>
      </c>
      <c r="C7" s="262">
        <v>1208808</v>
      </c>
      <c r="D7" s="262">
        <v>644299</v>
      </c>
      <c r="E7" s="262">
        <v>596525</v>
      </c>
      <c r="F7" s="262">
        <v>47774</v>
      </c>
      <c r="G7" s="262">
        <v>505629</v>
      </c>
      <c r="H7" s="228">
        <f>D7/(D7+G7)*100</f>
        <v>56.02950793440981</v>
      </c>
      <c r="I7" s="228">
        <f>E7/(D7+G7)*100</f>
        <v>51.87498695570505</v>
      </c>
      <c r="J7" s="648"/>
    </row>
    <row r="8" spans="1:9" s="214" customFormat="1" ht="18" customHeight="1">
      <c r="A8" s="137">
        <v>1</v>
      </c>
      <c r="B8" s="220" t="s">
        <v>143</v>
      </c>
      <c r="C8" s="263">
        <v>317376</v>
      </c>
      <c r="D8" s="263">
        <v>168478</v>
      </c>
      <c r="E8" s="263">
        <v>158444</v>
      </c>
      <c r="F8" s="263">
        <v>10034</v>
      </c>
      <c r="G8" s="263">
        <v>123010</v>
      </c>
      <c r="H8" s="229">
        <f aca="true" t="shared" si="0" ref="H8:H46">D8/(D8+G8)*100</f>
        <v>57.799291909100894</v>
      </c>
      <c r="I8" s="229">
        <f aca="true" t="shared" si="1" ref="I8:I46">E8/(D8+G8)*100</f>
        <v>54.35695466022615</v>
      </c>
    </row>
    <row r="9" spans="1:9" s="214" customFormat="1" ht="18" customHeight="1">
      <c r="A9" s="137">
        <v>2</v>
      </c>
      <c r="B9" s="221" t="s">
        <v>144</v>
      </c>
      <c r="C9" s="264">
        <v>59924</v>
      </c>
      <c r="D9" s="264">
        <v>33632</v>
      </c>
      <c r="E9" s="264">
        <v>29365</v>
      </c>
      <c r="F9" s="264">
        <v>4267</v>
      </c>
      <c r="G9" s="264">
        <v>26265</v>
      </c>
      <c r="H9" s="230">
        <f t="shared" si="0"/>
        <v>56.14972369233852</v>
      </c>
      <c r="I9" s="230">
        <f t="shared" si="1"/>
        <v>49.02582767083493</v>
      </c>
    </row>
    <row r="10" spans="1:9" s="214" customFormat="1" ht="18" customHeight="1">
      <c r="A10" s="137">
        <v>3</v>
      </c>
      <c r="B10" s="222" t="s">
        <v>145</v>
      </c>
      <c r="C10" s="263">
        <v>76888</v>
      </c>
      <c r="D10" s="266">
        <v>42226</v>
      </c>
      <c r="E10" s="266">
        <v>38280</v>
      </c>
      <c r="F10" s="266">
        <v>3946</v>
      </c>
      <c r="G10" s="263">
        <v>33356</v>
      </c>
      <c r="H10" s="229">
        <f t="shared" si="0"/>
        <v>55.867799211452464</v>
      </c>
      <c r="I10" s="229">
        <f t="shared" si="1"/>
        <v>50.6469794395491</v>
      </c>
    </row>
    <row r="11" spans="1:9" s="214" customFormat="1" ht="18" customHeight="1">
      <c r="A11" s="137">
        <v>4</v>
      </c>
      <c r="B11" s="221" t="s">
        <v>146</v>
      </c>
      <c r="C11" s="264">
        <v>59157</v>
      </c>
      <c r="D11" s="264">
        <v>31591</v>
      </c>
      <c r="E11" s="264">
        <v>29753</v>
      </c>
      <c r="F11" s="264">
        <v>1838</v>
      </c>
      <c r="G11" s="264">
        <v>24025</v>
      </c>
      <c r="H11" s="230">
        <f t="shared" si="0"/>
        <v>56.801999424626004</v>
      </c>
      <c r="I11" s="230">
        <f t="shared" si="1"/>
        <v>53.49719505178366</v>
      </c>
    </row>
    <row r="12" spans="1:9" s="214" customFormat="1" ht="18" customHeight="1">
      <c r="A12" s="137">
        <v>5</v>
      </c>
      <c r="B12" s="223" t="s">
        <v>147</v>
      </c>
      <c r="C12" s="265">
        <v>106489</v>
      </c>
      <c r="D12" s="265">
        <v>56078</v>
      </c>
      <c r="E12" s="265">
        <v>52451</v>
      </c>
      <c r="F12" s="265">
        <v>3627</v>
      </c>
      <c r="G12" s="265">
        <v>39005</v>
      </c>
      <c r="H12" s="231">
        <f t="shared" si="0"/>
        <v>58.97794558438417</v>
      </c>
      <c r="I12" s="231">
        <f t="shared" si="1"/>
        <v>55.16338357014398</v>
      </c>
    </row>
    <row r="13" spans="1:9" s="214" customFormat="1" ht="18" customHeight="1">
      <c r="A13" s="137">
        <v>6</v>
      </c>
      <c r="B13" s="221" t="s">
        <v>148</v>
      </c>
      <c r="C13" s="264">
        <v>52104</v>
      </c>
      <c r="D13" s="264">
        <v>27827</v>
      </c>
      <c r="E13" s="264">
        <v>25162</v>
      </c>
      <c r="F13" s="264">
        <v>2665</v>
      </c>
      <c r="G13" s="264">
        <v>22163</v>
      </c>
      <c r="H13" s="230">
        <f t="shared" si="0"/>
        <v>55.66513302660532</v>
      </c>
      <c r="I13" s="230">
        <f t="shared" si="1"/>
        <v>50.334066813362675</v>
      </c>
    </row>
    <row r="14" spans="1:9" s="214" customFormat="1" ht="18" customHeight="1">
      <c r="A14" s="137">
        <v>7</v>
      </c>
      <c r="B14" s="222" t="s">
        <v>149</v>
      </c>
      <c r="C14" s="266">
        <v>30523</v>
      </c>
      <c r="D14" s="266">
        <v>16586</v>
      </c>
      <c r="E14" s="266">
        <v>15086</v>
      </c>
      <c r="F14" s="266">
        <v>1500</v>
      </c>
      <c r="G14" s="266">
        <v>13559</v>
      </c>
      <c r="H14" s="232">
        <f t="shared" si="0"/>
        <v>55.02073312323768</v>
      </c>
      <c r="I14" s="232">
        <f t="shared" si="1"/>
        <v>50.04478354619339</v>
      </c>
    </row>
    <row r="15" spans="1:9" s="214" customFormat="1" ht="18" customHeight="1">
      <c r="A15" s="137">
        <v>8</v>
      </c>
      <c r="B15" s="221" t="s">
        <v>150</v>
      </c>
      <c r="C15" s="264">
        <v>27288</v>
      </c>
      <c r="D15" s="264">
        <v>13216</v>
      </c>
      <c r="E15" s="264">
        <v>11593</v>
      </c>
      <c r="F15" s="264">
        <v>1623</v>
      </c>
      <c r="G15" s="264">
        <v>13366</v>
      </c>
      <c r="H15" s="230">
        <f t="shared" si="0"/>
        <v>49.71785418704386</v>
      </c>
      <c r="I15" s="230">
        <f t="shared" si="1"/>
        <v>43.61221879467308</v>
      </c>
    </row>
    <row r="16" spans="1:9" s="214" customFormat="1" ht="18" customHeight="1">
      <c r="A16" s="137">
        <v>9</v>
      </c>
      <c r="B16" s="222" t="s">
        <v>151</v>
      </c>
      <c r="C16" s="266">
        <v>100130</v>
      </c>
      <c r="D16" s="266">
        <v>53604</v>
      </c>
      <c r="E16" s="266">
        <v>50178</v>
      </c>
      <c r="F16" s="266">
        <v>3426</v>
      </c>
      <c r="G16" s="266">
        <v>43339</v>
      </c>
      <c r="H16" s="232">
        <f t="shared" si="0"/>
        <v>55.29434822524576</v>
      </c>
      <c r="I16" s="232">
        <f t="shared" si="1"/>
        <v>51.760312761107045</v>
      </c>
    </row>
    <row r="17" spans="1:9" s="214" customFormat="1" ht="18" customHeight="1">
      <c r="A17" s="137">
        <v>10</v>
      </c>
      <c r="B17" s="221" t="s">
        <v>152</v>
      </c>
      <c r="C17" s="264">
        <v>61273</v>
      </c>
      <c r="D17" s="264">
        <v>32565</v>
      </c>
      <c r="E17" s="264">
        <v>30644</v>
      </c>
      <c r="F17" s="264">
        <v>1921</v>
      </c>
      <c r="G17" s="264">
        <v>24262</v>
      </c>
      <c r="H17" s="230">
        <f t="shared" si="0"/>
        <v>57.305506185440024</v>
      </c>
      <c r="I17" s="230">
        <f t="shared" si="1"/>
        <v>53.92507082900734</v>
      </c>
    </row>
    <row r="18" spans="1:9" s="214" customFormat="1" ht="18" customHeight="1">
      <c r="A18" s="137">
        <v>11</v>
      </c>
      <c r="B18" s="223" t="s">
        <v>153</v>
      </c>
      <c r="C18" s="266">
        <v>30459</v>
      </c>
      <c r="D18" s="266">
        <v>17037</v>
      </c>
      <c r="E18" s="266">
        <v>15895</v>
      </c>
      <c r="F18" s="266">
        <v>1142</v>
      </c>
      <c r="G18" s="266">
        <v>12596</v>
      </c>
      <c r="H18" s="232">
        <f t="shared" si="0"/>
        <v>57.49333513312861</v>
      </c>
      <c r="I18" s="232">
        <f t="shared" si="1"/>
        <v>53.63952350420139</v>
      </c>
    </row>
    <row r="19" spans="1:9" s="214" customFormat="1" ht="18" customHeight="1">
      <c r="A19" s="137">
        <v>12</v>
      </c>
      <c r="B19" s="221" t="s">
        <v>154</v>
      </c>
      <c r="C19" s="264">
        <v>30683</v>
      </c>
      <c r="D19" s="264">
        <v>16299</v>
      </c>
      <c r="E19" s="264">
        <v>15028</v>
      </c>
      <c r="F19" s="264">
        <v>1271</v>
      </c>
      <c r="G19" s="264">
        <v>13984</v>
      </c>
      <c r="H19" s="230">
        <f t="shared" si="0"/>
        <v>53.822276524782886</v>
      </c>
      <c r="I19" s="230">
        <f t="shared" si="1"/>
        <v>49.625202258692994</v>
      </c>
    </row>
    <row r="20" spans="1:9" s="214" customFormat="1" ht="18" customHeight="1">
      <c r="A20" s="137">
        <v>13</v>
      </c>
      <c r="B20" s="222" t="s">
        <v>155</v>
      </c>
      <c r="C20" s="266">
        <v>3751</v>
      </c>
      <c r="D20" s="266">
        <v>2207</v>
      </c>
      <c r="E20" s="266">
        <v>2128</v>
      </c>
      <c r="F20" s="266">
        <v>79</v>
      </c>
      <c r="G20" s="266">
        <v>1542</v>
      </c>
      <c r="H20" s="232">
        <f t="shared" si="0"/>
        <v>58.86903174179782</v>
      </c>
      <c r="I20" s="232">
        <f t="shared" si="1"/>
        <v>56.76180314750601</v>
      </c>
    </row>
    <row r="21" spans="1:9" s="214" customFormat="1" ht="18" customHeight="1">
      <c r="A21" s="137">
        <v>14</v>
      </c>
      <c r="B21" s="221" t="s">
        <v>156</v>
      </c>
      <c r="C21" s="264">
        <v>17415</v>
      </c>
      <c r="D21" s="264">
        <v>8911</v>
      </c>
      <c r="E21" s="264">
        <v>8223</v>
      </c>
      <c r="F21" s="264">
        <v>688</v>
      </c>
      <c r="G21" s="264">
        <v>8298</v>
      </c>
      <c r="H21" s="230">
        <f t="shared" si="0"/>
        <v>51.78104480213842</v>
      </c>
      <c r="I21" s="230">
        <f t="shared" si="1"/>
        <v>47.783136730780406</v>
      </c>
    </row>
    <row r="22" spans="1:9" s="214" customFormat="1" ht="18" customHeight="1">
      <c r="A22" s="137">
        <v>15</v>
      </c>
      <c r="B22" s="222" t="s">
        <v>157</v>
      </c>
      <c r="C22" s="266">
        <v>20308</v>
      </c>
      <c r="D22" s="266">
        <v>10166</v>
      </c>
      <c r="E22" s="266">
        <v>9392</v>
      </c>
      <c r="F22" s="266">
        <v>774</v>
      </c>
      <c r="G22" s="266">
        <v>9478</v>
      </c>
      <c r="H22" s="232">
        <f t="shared" si="0"/>
        <v>51.75117084096925</v>
      </c>
      <c r="I22" s="232">
        <f t="shared" si="1"/>
        <v>47.811036448788435</v>
      </c>
    </row>
    <row r="23" spans="1:9" s="214" customFormat="1" ht="18" customHeight="1">
      <c r="A23" s="137">
        <v>16</v>
      </c>
      <c r="B23" s="221" t="s">
        <v>158</v>
      </c>
      <c r="C23" s="264">
        <v>23864</v>
      </c>
      <c r="D23" s="264">
        <v>12804</v>
      </c>
      <c r="E23" s="264">
        <v>11968</v>
      </c>
      <c r="F23" s="264">
        <v>836</v>
      </c>
      <c r="G23" s="264">
        <v>10797</v>
      </c>
      <c r="H23" s="230">
        <f t="shared" si="0"/>
        <v>54.251938477183174</v>
      </c>
      <c r="I23" s="230">
        <f t="shared" si="1"/>
        <v>50.709715690013134</v>
      </c>
    </row>
    <row r="24" spans="1:9" s="214" customFormat="1" ht="18" customHeight="1">
      <c r="A24" s="137">
        <v>17</v>
      </c>
      <c r="B24" s="222" t="s">
        <v>159</v>
      </c>
      <c r="C24" s="266">
        <v>7110</v>
      </c>
      <c r="D24" s="266">
        <v>3897</v>
      </c>
      <c r="E24" s="266">
        <v>3387</v>
      </c>
      <c r="F24" s="266">
        <v>510</v>
      </c>
      <c r="G24" s="266">
        <v>3192</v>
      </c>
      <c r="H24" s="232">
        <f t="shared" si="0"/>
        <v>54.97249259415996</v>
      </c>
      <c r="I24" s="232">
        <f t="shared" si="1"/>
        <v>47.77824798984342</v>
      </c>
    </row>
    <row r="25" spans="1:9" s="214" customFormat="1" ht="18" customHeight="1">
      <c r="A25" s="137">
        <v>18</v>
      </c>
      <c r="B25" s="221" t="s">
        <v>160</v>
      </c>
      <c r="C25" s="264">
        <v>7554</v>
      </c>
      <c r="D25" s="264">
        <v>4047</v>
      </c>
      <c r="E25" s="264">
        <v>3728</v>
      </c>
      <c r="F25" s="264">
        <v>319</v>
      </c>
      <c r="G25" s="264">
        <v>3445</v>
      </c>
      <c r="H25" s="230">
        <f t="shared" si="0"/>
        <v>54.017618793379604</v>
      </c>
      <c r="I25" s="230">
        <f t="shared" si="1"/>
        <v>49.75974372664175</v>
      </c>
    </row>
    <row r="26" spans="1:9" s="214" customFormat="1" ht="18" customHeight="1">
      <c r="A26" s="137">
        <v>19</v>
      </c>
      <c r="B26" s="222" t="s">
        <v>161</v>
      </c>
      <c r="C26" s="266">
        <v>6591</v>
      </c>
      <c r="D26" s="266">
        <v>3431</v>
      </c>
      <c r="E26" s="266">
        <v>3124</v>
      </c>
      <c r="F26" s="266">
        <v>307</v>
      </c>
      <c r="G26" s="266">
        <v>2984</v>
      </c>
      <c r="H26" s="232">
        <f t="shared" si="0"/>
        <v>53.48402182385035</v>
      </c>
      <c r="I26" s="232">
        <f t="shared" si="1"/>
        <v>48.69836321122369</v>
      </c>
    </row>
    <row r="27" spans="1:9" s="214" customFormat="1" ht="18" customHeight="1">
      <c r="A27" s="137">
        <v>20</v>
      </c>
      <c r="B27" s="221" t="s">
        <v>162</v>
      </c>
      <c r="C27" s="264">
        <v>27584</v>
      </c>
      <c r="D27" s="264">
        <v>14983</v>
      </c>
      <c r="E27" s="264">
        <v>13968</v>
      </c>
      <c r="F27" s="264">
        <v>1015</v>
      </c>
      <c r="G27" s="264">
        <v>12104</v>
      </c>
      <c r="H27" s="230">
        <f t="shared" si="0"/>
        <v>55.314357440838776</v>
      </c>
      <c r="I27" s="230">
        <f t="shared" si="1"/>
        <v>51.567172444346</v>
      </c>
    </row>
    <row r="28" spans="1:9" s="214" customFormat="1" ht="18" customHeight="1">
      <c r="A28" s="137">
        <v>21</v>
      </c>
      <c r="B28" s="222" t="s">
        <v>163</v>
      </c>
      <c r="C28" s="266">
        <v>1771</v>
      </c>
      <c r="D28" s="266">
        <v>953</v>
      </c>
      <c r="E28" s="266">
        <v>879</v>
      </c>
      <c r="F28" s="266">
        <v>74</v>
      </c>
      <c r="G28" s="266">
        <v>806</v>
      </c>
      <c r="H28" s="232">
        <f t="shared" si="0"/>
        <v>54.1785105173394</v>
      </c>
      <c r="I28" s="232">
        <f t="shared" si="1"/>
        <v>49.971574758385444</v>
      </c>
    </row>
    <row r="29" spans="1:9" s="214" customFormat="1" ht="18" customHeight="1">
      <c r="A29" s="137">
        <v>22</v>
      </c>
      <c r="B29" s="221" t="s">
        <v>164</v>
      </c>
      <c r="C29" s="264">
        <v>1945</v>
      </c>
      <c r="D29" s="264">
        <v>915</v>
      </c>
      <c r="E29" s="264">
        <v>828</v>
      </c>
      <c r="F29" s="264">
        <v>87</v>
      </c>
      <c r="G29" s="264">
        <v>1024</v>
      </c>
      <c r="H29" s="230">
        <f t="shared" si="0"/>
        <v>47.18927282104177</v>
      </c>
      <c r="I29" s="230">
        <f t="shared" si="1"/>
        <v>42.70242392986076</v>
      </c>
    </row>
    <row r="30" spans="1:9" s="214" customFormat="1" ht="18" customHeight="1">
      <c r="A30" s="137">
        <v>23</v>
      </c>
      <c r="B30" s="223" t="s">
        <v>165</v>
      </c>
      <c r="C30" s="266">
        <v>6855</v>
      </c>
      <c r="D30" s="266">
        <v>3387</v>
      </c>
      <c r="E30" s="266">
        <v>3191</v>
      </c>
      <c r="F30" s="266">
        <v>196</v>
      </c>
      <c r="G30" s="266">
        <v>2978</v>
      </c>
      <c r="H30" s="232">
        <f t="shared" si="0"/>
        <v>53.21288295365279</v>
      </c>
      <c r="I30" s="232">
        <f t="shared" si="1"/>
        <v>50.13354281225452</v>
      </c>
    </row>
    <row r="31" spans="1:9" s="214" customFormat="1" ht="18" customHeight="1">
      <c r="A31" s="137">
        <v>24</v>
      </c>
      <c r="B31" s="221" t="s">
        <v>166</v>
      </c>
      <c r="C31" s="264">
        <v>5280</v>
      </c>
      <c r="D31" s="264">
        <v>2849</v>
      </c>
      <c r="E31" s="264">
        <v>2667</v>
      </c>
      <c r="F31" s="264">
        <v>182</v>
      </c>
      <c r="G31" s="264">
        <v>2429</v>
      </c>
      <c r="H31" s="230">
        <f t="shared" si="0"/>
        <v>53.97877984084881</v>
      </c>
      <c r="I31" s="230">
        <f t="shared" si="1"/>
        <v>50.53050397877984</v>
      </c>
    </row>
    <row r="32" spans="1:9" s="214" customFormat="1" ht="18" customHeight="1">
      <c r="A32" s="137">
        <v>25</v>
      </c>
      <c r="B32" s="222" t="s">
        <v>167</v>
      </c>
      <c r="C32" s="266">
        <v>20451</v>
      </c>
      <c r="D32" s="266">
        <v>10296</v>
      </c>
      <c r="E32" s="266">
        <v>9523</v>
      </c>
      <c r="F32" s="266">
        <v>773</v>
      </c>
      <c r="G32" s="266">
        <v>8735</v>
      </c>
      <c r="H32" s="232">
        <f t="shared" si="0"/>
        <v>54.10120329987914</v>
      </c>
      <c r="I32" s="232">
        <f t="shared" si="1"/>
        <v>50.03940938468814</v>
      </c>
    </row>
    <row r="33" spans="1:9" s="214" customFormat="1" ht="18" customHeight="1">
      <c r="A33" s="137">
        <v>26</v>
      </c>
      <c r="B33" s="221" t="s">
        <v>168</v>
      </c>
      <c r="C33" s="264">
        <v>19308</v>
      </c>
      <c r="D33" s="264">
        <v>10329</v>
      </c>
      <c r="E33" s="264">
        <v>9508</v>
      </c>
      <c r="F33" s="264">
        <v>821</v>
      </c>
      <c r="G33" s="264">
        <v>8423</v>
      </c>
      <c r="H33" s="230">
        <f t="shared" si="0"/>
        <v>55.08212457337884</v>
      </c>
      <c r="I33" s="230">
        <f t="shared" si="1"/>
        <v>50.70392491467577</v>
      </c>
    </row>
    <row r="34" spans="1:9" s="214" customFormat="1" ht="18" customHeight="1">
      <c r="A34" s="137">
        <v>27</v>
      </c>
      <c r="B34" s="222" t="s">
        <v>169</v>
      </c>
      <c r="C34" s="266">
        <v>27766</v>
      </c>
      <c r="D34" s="266">
        <v>15989</v>
      </c>
      <c r="E34" s="266">
        <v>14778</v>
      </c>
      <c r="F34" s="266">
        <v>1211</v>
      </c>
      <c r="G34" s="266">
        <v>11723</v>
      </c>
      <c r="H34" s="232">
        <f t="shared" si="0"/>
        <v>57.69702655889145</v>
      </c>
      <c r="I34" s="232">
        <f t="shared" si="1"/>
        <v>53.32707852193995</v>
      </c>
    </row>
    <row r="35" spans="1:9" s="214" customFormat="1" ht="18" customHeight="1">
      <c r="A35" s="137">
        <v>28</v>
      </c>
      <c r="B35" s="221" t="s">
        <v>170</v>
      </c>
      <c r="C35" s="264">
        <v>16374</v>
      </c>
      <c r="D35" s="264">
        <v>8245</v>
      </c>
      <c r="E35" s="264">
        <v>7334</v>
      </c>
      <c r="F35" s="264">
        <v>911</v>
      </c>
      <c r="G35" s="264">
        <v>8036</v>
      </c>
      <c r="H35" s="230">
        <f t="shared" si="0"/>
        <v>50.64185246606474</v>
      </c>
      <c r="I35" s="230">
        <f t="shared" si="1"/>
        <v>45.04637307290707</v>
      </c>
    </row>
    <row r="36" spans="1:9" s="214" customFormat="1" ht="18" customHeight="1">
      <c r="A36" s="137">
        <v>29</v>
      </c>
      <c r="B36" s="222" t="s">
        <v>171</v>
      </c>
      <c r="C36" s="266">
        <v>8015</v>
      </c>
      <c r="D36" s="266">
        <v>3932</v>
      </c>
      <c r="E36" s="266">
        <v>3686</v>
      </c>
      <c r="F36" s="266">
        <v>246</v>
      </c>
      <c r="G36" s="266">
        <v>4063</v>
      </c>
      <c r="H36" s="232">
        <f t="shared" si="0"/>
        <v>49.180737961225766</v>
      </c>
      <c r="I36" s="232">
        <f t="shared" si="1"/>
        <v>46.10381488430269</v>
      </c>
    </row>
    <row r="37" spans="1:9" s="214" customFormat="1" ht="18" customHeight="1">
      <c r="A37" s="137">
        <v>30</v>
      </c>
      <c r="B37" s="221" t="s">
        <v>172</v>
      </c>
      <c r="C37" s="264">
        <v>16615</v>
      </c>
      <c r="D37" s="264">
        <v>9143</v>
      </c>
      <c r="E37" s="264">
        <v>8192</v>
      </c>
      <c r="F37" s="264">
        <v>951</v>
      </c>
      <c r="G37" s="264">
        <v>7433</v>
      </c>
      <c r="H37" s="230">
        <f t="shared" si="0"/>
        <v>55.15805984555985</v>
      </c>
      <c r="I37" s="230">
        <f t="shared" si="1"/>
        <v>49.42084942084942</v>
      </c>
    </row>
    <row r="38" spans="1:9" s="214" customFormat="1" ht="18" customHeight="1">
      <c r="A38" s="137">
        <v>31</v>
      </c>
      <c r="B38" s="222" t="s">
        <v>173</v>
      </c>
      <c r="C38" s="266">
        <v>6419</v>
      </c>
      <c r="D38" s="266">
        <v>3195</v>
      </c>
      <c r="E38" s="266">
        <v>2918</v>
      </c>
      <c r="F38" s="266">
        <v>277</v>
      </c>
      <c r="G38" s="266">
        <v>3198</v>
      </c>
      <c r="H38" s="232">
        <f t="shared" si="0"/>
        <v>49.97653683716565</v>
      </c>
      <c r="I38" s="232">
        <f t="shared" si="1"/>
        <v>45.64367276708901</v>
      </c>
    </row>
    <row r="39" spans="1:9" s="214" customFormat="1" ht="18" customHeight="1">
      <c r="A39" s="137">
        <v>32</v>
      </c>
      <c r="B39" s="221" t="s">
        <v>174</v>
      </c>
      <c r="C39" s="264">
        <v>772</v>
      </c>
      <c r="D39" s="264">
        <v>359</v>
      </c>
      <c r="E39" s="264">
        <v>339</v>
      </c>
      <c r="F39" s="264">
        <v>20</v>
      </c>
      <c r="G39" s="264">
        <v>410</v>
      </c>
      <c r="H39" s="230">
        <f t="shared" si="0"/>
        <v>46.68400520156047</v>
      </c>
      <c r="I39" s="230">
        <f t="shared" si="1"/>
        <v>44.083224967490246</v>
      </c>
    </row>
    <row r="40" spans="1:9" s="214" customFormat="1" ht="18" customHeight="1">
      <c r="A40" s="137">
        <v>33</v>
      </c>
      <c r="B40" s="222" t="s">
        <v>175</v>
      </c>
      <c r="C40" s="266">
        <v>1438</v>
      </c>
      <c r="D40" s="266">
        <v>759</v>
      </c>
      <c r="E40" s="266">
        <v>725</v>
      </c>
      <c r="F40" s="266">
        <v>34</v>
      </c>
      <c r="G40" s="266">
        <v>679</v>
      </c>
      <c r="H40" s="232">
        <f t="shared" si="0"/>
        <v>52.7816411682893</v>
      </c>
      <c r="I40" s="232">
        <f t="shared" si="1"/>
        <v>50.41724617524339</v>
      </c>
    </row>
    <row r="41" spans="1:9" s="214" customFormat="1" ht="18" customHeight="1">
      <c r="A41" s="137">
        <v>34</v>
      </c>
      <c r="B41" s="221" t="s">
        <v>176</v>
      </c>
      <c r="C41" s="264">
        <v>483</v>
      </c>
      <c r="D41" s="264">
        <v>273</v>
      </c>
      <c r="E41" s="264">
        <v>259</v>
      </c>
      <c r="F41" s="264">
        <v>14</v>
      </c>
      <c r="G41" s="264">
        <v>187</v>
      </c>
      <c r="H41" s="230">
        <f t="shared" si="0"/>
        <v>59.34782608695652</v>
      </c>
      <c r="I41" s="230">
        <f t="shared" si="1"/>
        <v>56.30434782608695</v>
      </c>
    </row>
    <row r="42" spans="1:9" s="214" customFormat="1" ht="18" customHeight="1">
      <c r="A42" s="137">
        <v>35</v>
      </c>
      <c r="B42" s="222" t="s">
        <v>177</v>
      </c>
      <c r="C42" s="266">
        <v>3728</v>
      </c>
      <c r="D42" s="266">
        <v>1765</v>
      </c>
      <c r="E42" s="266">
        <v>1695</v>
      </c>
      <c r="F42" s="266">
        <v>70</v>
      </c>
      <c r="G42" s="266">
        <v>1958</v>
      </c>
      <c r="H42" s="232">
        <f t="shared" si="0"/>
        <v>47.40800429760946</v>
      </c>
      <c r="I42" s="232">
        <f t="shared" si="1"/>
        <v>45.52780016116035</v>
      </c>
    </row>
    <row r="43" spans="1:9" s="214" customFormat="1" ht="18" customHeight="1">
      <c r="A43" s="137">
        <v>36</v>
      </c>
      <c r="B43" s="221" t="s">
        <v>178</v>
      </c>
      <c r="C43" s="264">
        <v>923</v>
      </c>
      <c r="D43" s="264">
        <v>438</v>
      </c>
      <c r="E43" s="264">
        <v>428</v>
      </c>
      <c r="F43" s="264">
        <v>10</v>
      </c>
      <c r="G43" s="264">
        <v>482</v>
      </c>
      <c r="H43" s="230">
        <f t="shared" si="0"/>
        <v>47.608695652173914</v>
      </c>
      <c r="I43" s="230">
        <f t="shared" si="1"/>
        <v>46.52173913043478</v>
      </c>
    </row>
    <row r="44" spans="1:9" s="214" customFormat="1" ht="18" customHeight="1">
      <c r="A44" s="137">
        <v>37</v>
      </c>
      <c r="B44" s="222" t="s">
        <v>179</v>
      </c>
      <c r="C44" s="266">
        <v>637</v>
      </c>
      <c r="D44" s="266">
        <v>333</v>
      </c>
      <c r="E44" s="266">
        <v>322</v>
      </c>
      <c r="F44" s="266">
        <v>11</v>
      </c>
      <c r="G44" s="266">
        <v>304</v>
      </c>
      <c r="H44" s="232">
        <f t="shared" si="0"/>
        <v>52.27629513343799</v>
      </c>
      <c r="I44" s="232">
        <f t="shared" si="1"/>
        <v>50.54945054945055</v>
      </c>
    </row>
    <row r="45" spans="1:9" s="214" customFormat="1" ht="18" customHeight="1">
      <c r="A45" s="137">
        <v>38</v>
      </c>
      <c r="B45" s="221" t="s">
        <v>180</v>
      </c>
      <c r="C45" s="264">
        <v>1562</v>
      </c>
      <c r="D45" s="264">
        <v>661</v>
      </c>
      <c r="E45" s="264">
        <v>622</v>
      </c>
      <c r="F45" s="264">
        <v>39</v>
      </c>
      <c r="G45" s="264">
        <v>895</v>
      </c>
      <c r="H45" s="230">
        <f t="shared" si="0"/>
        <v>42.48071979434447</v>
      </c>
      <c r="I45" s="230">
        <f t="shared" si="1"/>
        <v>39.97429305912596</v>
      </c>
    </row>
    <row r="46" spans="1:9" s="214" customFormat="1" ht="18" customHeight="1">
      <c r="A46" s="137">
        <v>39</v>
      </c>
      <c r="B46" s="224" t="s">
        <v>181</v>
      </c>
      <c r="C46" s="267">
        <v>1995</v>
      </c>
      <c r="D46" s="267">
        <v>893</v>
      </c>
      <c r="E46" s="267">
        <v>834</v>
      </c>
      <c r="F46" s="267">
        <v>59</v>
      </c>
      <c r="G46" s="267">
        <v>1096</v>
      </c>
      <c r="H46" s="233">
        <f t="shared" si="0"/>
        <v>44.896933132227254</v>
      </c>
      <c r="I46" s="233">
        <f t="shared" si="1"/>
        <v>41.93061840120664</v>
      </c>
    </row>
    <row r="47" spans="1:9" s="214" customFormat="1" ht="13.5" customHeight="1">
      <c r="A47" s="137"/>
      <c r="B47" s="225" t="s">
        <v>183</v>
      </c>
      <c r="C47" s="226"/>
      <c r="D47" s="226"/>
      <c r="E47" s="226"/>
      <c r="F47" s="226"/>
      <c r="G47" s="226"/>
      <c r="H47" s="226"/>
      <c r="I47" s="226"/>
    </row>
    <row r="48" spans="1:9" s="214" customFormat="1" ht="18" customHeight="1">
      <c r="A48" s="137"/>
      <c r="B48" s="216"/>
      <c r="C48" s="217"/>
      <c r="D48" s="217"/>
      <c r="E48" s="217"/>
      <c r="F48" s="217"/>
      <c r="G48" s="217"/>
      <c r="H48" s="217"/>
      <c r="I48" s="217"/>
    </row>
  </sheetData>
  <mergeCells count="9">
    <mergeCell ref="B4:B6"/>
    <mergeCell ref="C4:C5"/>
    <mergeCell ref="D4:D5"/>
    <mergeCell ref="A1:B1"/>
    <mergeCell ref="C1:I1"/>
    <mergeCell ref="C2:I2"/>
    <mergeCell ref="I4:I5"/>
    <mergeCell ref="H4:H5"/>
    <mergeCell ref="G4:G5"/>
  </mergeCells>
  <printOptions/>
  <pageMargins left="0.7874015748031497" right="0.5118110236220472" top="0.7086614173228347" bottom="0.5511811023622047" header="0.5118110236220472" footer="0.31496062992125984"/>
  <pageSetup horizontalDpi="600" verticalDpi="600" orientation="portrait" paperSize="9" r:id="rId1"/>
  <headerFooter alignWithMargins="0">
    <oddFooter>&amp;C13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L29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2.00390625" style="0" customWidth="1"/>
    <col min="2" max="2" width="10.125" style="0" customWidth="1"/>
    <col min="3" max="3" width="10.375" style="13" customWidth="1"/>
    <col min="4" max="8" width="10.625" style="13" customWidth="1"/>
    <col min="9" max="10" width="9.625" style="13" customWidth="1"/>
    <col min="11" max="11" width="9.125" style="13" bestFit="1" customWidth="1"/>
    <col min="12" max="12" width="6.375" style="13" customWidth="1"/>
    <col min="13" max="16384" width="9.00390625" style="13" customWidth="1"/>
  </cols>
  <sheetData>
    <row r="1" spans="1:12" ht="14.25">
      <c r="A1" s="685" t="s">
        <v>253</v>
      </c>
      <c r="B1" s="685"/>
      <c r="C1" s="685"/>
      <c r="D1" s="685"/>
      <c r="E1" s="685"/>
      <c r="F1" s="685"/>
      <c r="G1" s="685"/>
      <c r="H1" s="685"/>
      <c r="I1" s="685"/>
      <c r="J1" s="344"/>
      <c r="K1" s="6"/>
      <c r="L1" s="6"/>
    </row>
    <row r="2" ht="7.5" customHeight="1"/>
    <row r="3" spans="1:10" ht="13.5" customHeight="1">
      <c r="A3" s="689" t="s">
        <v>55</v>
      </c>
      <c r="B3" s="690"/>
      <c r="C3" s="715" t="s">
        <v>103</v>
      </c>
      <c r="D3" s="33"/>
      <c r="E3" s="33"/>
      <c r="F3" s="33"/>
      <c r="G3" s="33"/>
      <c r="H3" s="33"/>
      <c r="I3" s="50"/>
      <c r="J3" s="535"/>
    </row>
    <row r="4" spans="1:11" ht="13.5" customHeight="1">
      <c r="A4" s="691"/>
      <c r="B4" s="692"/>
      <c r="C4" s="716"/>
      <c r="D4" s="712" t="s">
        <v>78</v>
      </c>
      <c r="E4" s="355"/>
      <c r="F4" s="712" t="s">
        <v>76</v>
      </c>
      <c r="G4" s="356"/>
      <c r="H4" s="355"/>
      <c r="I4" s="710" t="s">
        <v>1</v>
      </c>
      <c r="J4" s="706" t="s">
        <v>142</v>
      </c>
      <c r="K4" s="649"/>
    </row>
    <row r="5" spans="1:12" ht="13.5" customHeight="1">
      <c r="A5" s="691"/>
      <c r="B5" s="692"/>
      <c r="C5" s="716"/>
      <c r="D5" s="709"/>
      <c r="E5" s="714" t="s">
        <v>77</v>
      </c>
      <c r="F5" s="709"/>
      <c r="G5" s="709" t="s">
        <v>279</v>
      </c>
      <c r="H5" s="707" t="s">
        <v>280</v>
      </c>
      <c r="I5" s="711"/>
      <c r="J5" s="706" t="s">
        <v>142</v>
      </c>
      <c r="K5" s="650" t="s">
        <v>463</v>
      </c>
      <c r="L5" s="276"/>
    </row>
    <row r="6" spans="1:11" ht="9.75" customHeight="1">
      <c r="A6" s="691"/>
      <c r="B6" s="692"/>
      <c r="C6" s="716"/>
      <c r="D6" s="709"/>
      <c r="E6" s="709"/>
      <c r="F6" s="713"/>
      <c r="G6" s="709"/>
      <c r="H6" s="708"/>
      <c r="I6" s="711"/>
      <c r="J6" s="706"/>
      <c r="K6" s="649"/>
    </row>
    <row r="7" spans="1:11" ht="9.75" customHeight="1">
      <c r="A7" s="693"/>
      <c r="B7" s="694"/>
      <c r="C7" s="130" t="s">
        <v>75</v>
      </c>
      <c r="D7" s="130" t="s">
        <v>75</v>
      </c>
      <c r="E7" s="130" t="s">
        <v>75</v>
      </c>
      <c r="F7" s="130" t="s">
        <v>75</v>
      </c>
      <c r="G7" s="130" t="s">
        <v>75</v>
      </c>
      <c r="H7" s="130" t="s">
        <v>75</v>
      </c>
      <c r="I7" s="131" t="s">
        <v>75</v>
      </c>
      <c r="J7" s="651" t="s">
        <v>75</v>
      </c>
      <c r="K7" s="649"/>
    </row>
    <row r="8" spans="1:12" ht="24.75" customHeight="1">
      <c r="A8" s="20" t="s">
        <v>51</v>
      </c>
      <c r="B8" s="30"/>
      <c r="C8" s="62">
        <v>566057</v>
      </c>
      <c r="D8" s="62">
        <v>427086</v>
      </c>
      <c r="E8" s="62">
        <v>25538</v>
      </c>
      <c r="F8" s="63">
        <v>93657</v>
      </c>
      <c r="G8" s="77">
        <v>24528</v>
      </c>
      <c r="H8" s="62">
        <v>69129</v>
      </c>
      <c r="I8" s="64">
        <v>45252</v>
      </c>
      <c r="J8" s="652">
        <v>62</v>
      </c>
      <c r="K8" s="653">
        <f>D8+F8+I8</f>
        <v>565995</v>
      </c>
      <c r="L8" s="86"/>
    </row>
    <row r="9" spans="1:12" ht="24.75" customHeight="1">
      <c r="A9" s="120"/>
      <c r="B9" s="22" t="s">
        <v>56</v>
      </c>
      <c r="C9" s="116">
        <f>D9+F9+I9</f>
        <v>100</v>
      </c>
      <c r="D9" s="117">
        <f>D8/$K$8*100</f>
        <v>75.45755704555694</v>
      </c>
      <c r="E9" s="150" t="s">
        <v>85</v>
      </c>
      <c r="F9" s="118">
        <f>F8/$K$8*100</f>
        <v>16.547319322608857</v>
      </c>
      <c r="G9" s="150" t="s">
        <v>85</v>
      </c>
      <c r="H9" s="150" t="s">
        <v>85</v>
      </c>
      <c r="I9" s="119">
        <f>I8/$K$8*100</f>
        <v>7.995123631834203</v>
      </c>
      <c r="J9" s="654"/>
      <c r="K9" s="653"/>
      <c r="L9" s="86"/>
    </row>
    <row r="10" spans="1:12" ht="24.75" customHeight="1">
      <c r="A10" s="36" t="s">
        <v>52</v>
      </c>
      <c r="B10" s="30"/>
      <c r="C10" s="63">
        <v>616291</v>
      </c>
      <c r="D10" s="79">
        <v>484588</v>
      </c>
      <c r="E10" s="80">
        <v>33462</v>
      </c>
      <c r="F10" s="81">
        <v>88294</v>
      </c>
      <c r="G10" s="82">
        <v>26382</v>
      </c>
      <c r="H10" s="81">
        <v>61912</v>
      </c>
      <c r="I10" s="83">
        <v>43320</v>
      </c>
      <c r="J10" s="655">
        <v>89</v>
      </c>
      <c r="K10" s="653">
        <f>D10+F10+I10</f>
        <v>616202</v>
      </c>
      <c r="L10" s="86"/>
    </row>
    <row r="11" spans="1:12" ht="24.75" customHeight="1">
      <c r="A11" s="37"/>
      <c r="B11" s="31" t="s">
        <v>49</v>
      </c>
      <c r="C11" s="73">
        <f>(C10/C8-1)*100</f>
        <v>8.874371308896457</v>
      </c>
      <c r="D11" s="74">
        <f aca="true" t="shared" si="0" ref="D11:I11">(D10/D8-1)*100</f>
        <v>13.463798860182719</v>
      </c>
      <c r="E11" s="75">
        <f t="shared" si="0"/>
        <v>31.028271595269796</v>
      </c>
      <c r="F11" s="73">
        <f t="shared" si="0"/>
        <v>-5.726213737360797</v>
      </c>
      <c r="G11" s="75">
        <f t="shared" si="0"/>
        <v>7.558708414872806</v>
      </c>
      <c r="H11" s="73">
        <f t="shared" si="0"/>
        <v>-10.439902211806906</v>
      </c>
      <c r="I11" s="76">
        <f t="shared" si="0"/>
        <v>-4.269424555820733</v>
      </c>
      <c r="J11" s="656"/>
      <c r="K11" s="653"/>
      <c r="L11" s="86"/>
    </row>
    <row r="12" spans="1:12" ht="24.75" customHeight="1">
      <c r="A12" s="38"/>
      <c r="B12" s="22" t="s">
        <v>56</v>
      </c>
      <c r="C12" s="70">
        <f>D12+F12+I12</f>
        <v>100</v>
      </c>
      <c r="D12" s="71">
        <f>D10/$K$10*100</f>
        <v>78.64109496561193</v>
      </c>
      <c r="E12" s="150" t="s">
        <v>85</v>
      </c>
      <c r="F12" s="68">
        <f>F10/$K$10*100</f>
        <v>14.328742847313055</v>
      </c>
      <c r="G12" s="150" t="s">
        <v>85</v>
      </c>
      <c r="H12" s="150" t="s">
        <v>85</v>
      </c>
      <c r="I12" s="72">
        <f>I10/$K$10*100</f>
        <v>7.0301621870750175</v>
      </c>
      <c r="J12" s="656"/>
      <c r="K12" s="653"/>
      <c r="L12" s="86"/>
    </row>
    <row r="13" spans="1:12" ht="24.75" customHeight="1">
      <c r="A13" s="36" t="s">
        <v>53</v>
      </c>
      <c r="B13" s="16"/>
      <c r="C13" s="78">
        <v>665774</v>
      </c>
      <c r="D13" s="84">
        <v>540721</v>
      </c>
      <c r="E13" s="64">
        <v>39254</v>
      </c>
      <c r="F13" s="63">
        <v>84326</v>
      </c>
      <c r="G13" s="77">
        <v>26361</v>
      </c>
      <c r="H13" s="63">
        <v>57965</v>
      </c>
      <c r="I13" s="85">
        <v>40622</v>
      </c>
      <c r="J13" s="655">
        <v>105</v>
      </c>
      <c r="K13" s="653">
        <f>D13+F13+I13</f>
        <v>665669</v>
      </c>
      <c r="L13" s="86"/>
    </row>
    <row r="14" spans="1:12" ht="24.75" customHeight="1">
      <c r="A14" s="37"/>
      <c r="B14" s="31" t="s">
        <v>49</v>
      </c>
      <c r="C14" s="73">
        <f>(C13/C10-1)*100</f>
        <v>8.029161548683984</v>
      </c>
      <c r="D14" s="74">
        <f aca="true" t="shared" si="1" ref="D14:I14">(D13/D10-1)*100</f>
        <v>11.583654568416879</v>
      </c>
      <c r="E14" s="75">
        <f t="shared" si="1"/>
        <v>17.309186539955768</v>
      </c>
      <c r="F14" s="73">
        <f t="shared" si="1"/>
        <v>-4.494076607697018</v>
      </c>
      <c r="G14" s="75">
        <f t="shared" si="1"/>
        <v>-0.07959972708665441</v>
      </c>
      <c r="H14" s="73">
        <f t="shared" si="1"/>
        <v>-6.375177671533794</v>
      </c>
      <c r="I14" s="76">
        <f t="shared" si="1"/>
        <v>-6.228070175438594</v>
      </c>
      <c r="J14" s="656"/>
      <c r="K14" s="653"/>
      <c r="L14" s="86"/>
    </row>
    <row r="15" spans="1:12" ht="24.75" customHeight="1">
      <c r="A15" s="38"/>
      <c r="B15" s="22" t="s">
        <v>56</v>
      </c>
      <c r="C15" s="70">
        <f>D15+F15+I15</f>
        <v>100</v>
      </c>
      <c r="D15" s="71">
        <f>D13/$K$13*100</f>
        <v>81.2297102614062</v>
      </c>
      <c r="E15" s="150" t="s">
        <v>85</v>
      </c>
      <c r="F15" s="68">
        <f>F13/$K$13*100</f>
        <v>12.667857448671938</v>
      </c>
      <c r="G15" s="150" t="s">
        <v>85</v>
      </c>
      <c r="H15" s="150" t="s">
        <v>85</v>
      </c>
      <c r="I15" s="72">
        <f>I13/$K$13*100</f>
        <v>6.102432289921868</v>
      </c>
      <c r="J15" s="656"/>
      <c r="K15" s="653"/>
      <c r="L15" s="86"/>
    </row>
    <row r="16" spans="1:12" ht="24.75" customHeight="1">
      <c r="A16" s="36" t="s">
        <v>54</v>
      </c>
      <c r="B16" s="16"/>
      <c r="C16" s="78">
        <v>655663</v>
      </c>
      <c r="D16" s="84">
        <v>544475</v>
      </c>
      <c r="E16" s="64">
        <v>37193</v>
      </c>
      <c r="F16" s="63">
        <v>76535</v>
      </c>
      <c r="G16" s="77">
        <v>24636</v>
      </c>
      <c r="H16" s="63">
        <v>51899</v>
      </c>
      <c r="I16" s="85">
        <v>34602</v>
      </c>
      <c r="J16" s="655">
        <v>51</v>
      </c>
      <c r="K16" s="653">
        <f>D16+F16+I16</f>
        <v>655612</v>
      </c>
      <c r="L16" s="86"/>
    </row>
    <row r="17" spans="1:12" ht="24.75" customHeight="1">
      <c r="A17" s="37"/>
      <c r="B17" s="31" t="s">
        <v>49</v>
      </c>
      <c r="C17" s="73">
        <f>(C16/C13-1)*100</f>
        <v>-1.5186835172295687</v>
      </c>
      <c r="D17" s="73">
        <f aca="true" t="shared" si="2" ref="D17:I17">(D16/D13-1)*100</f>
        <v>0.6942582218926185</v>
      </c>
      <c r="E17" s="73">
        <f t="shared" si="2"/>
        <v>-5.2504203393284765</v>
      </c>
      <c r="F17" s="73">
        <f t="shared" si="2"/>
        <v>-9.239143324715982</v>
      </c>
      <c r="G17" s="73">
        <f t="shared" si="2"/>
        <v>-6.543757824058272</v>
      </c>
      <c r="H17" s="73">
        <f t="shared" si="2"/>
        <v>-10.464935737082726</v>
      </c>
      <c r="I17" s="73">
        <f t="shared" si="2"/>
        <v>-14.819555905666881</v>
      </c>
      <c r="J17" s="657"/>
      <c r="K17" s="653"/>
      <c r="L17" s="86"/>
    </row>
    <row r="18" spans="1:12" ht="24.75" customHeight="1">
      <c r="A18" s="38"/>
      <c r="B18" s="22" t="s">
        <v>56</v>
      </c>
      <c r="C18" s="70">
        <f>D18+F18+I18</f>
        <v>100</v>
      </c>
      <c r="D18" s="71">
        <f>D16/$K$16*100</f>
        <v>83.04835787020372</v>
      </c>
      <c r="E18" s="150" t="s">
        <v>85</v>
      </c>
      <c r="F18" s="68">
        <f>F16/$K$16*100</f>
        <v>11.673825372323874</v>
      </c>
      <c r="G18" s="150" t="s">
        <v>85</v>
      </c>
      <c r="H18" s="150" t="s">
        <v>85</v>
      </c>
      <c r="I18" s="72">
        <f>I16/$K$16*100</f>
        <v>5.277816757472407</v>
      </c>
      <c r="J18" s="656"/>
      <c r="K18" s="653"/>
      <c r="L18" s="86"/>
    </row>
    <row r="19" spans="1:12" ht="24.75" customHeight="1">
      <c r="A19" s="36" t="s">
        <v>8</v>
      </c>
      <c r="B19" s="16"/>
      <c r="C19" s="78">
        <v>634549</v>
      </c>
      <c r="D19" s="84">
        <v>531040</v>
      </c>
      <c r="E19" s="64">
        <v>34890</v>
      </c>
      <c r="F19" s="63">
        <v>72722</v>
      </c>
      <c r="G19" s="77">
        <v>20830</v>
      </c>
      <c r="H19" s="63">
        <v>51892</v>
      </c>
      <c r="I19" s="85">
        <v>30694</v>
      </c>
      <c r="J19" s="655">
        <v>93</v>
      </c>
      <c r="K19" s="653">
        <f>D19+F19+I19</f>
        <v>634456</v>
      </c>
      <c r="L19" s="86"/>
    </row>
    <row r="20" spans="1:12" ht="24.75" customHeight="1">
      <c r="A20" s="37"/>
      <c r="B20" s="31" t="s">
        <v>49</v>
      </c>
      <c r="C20" s="73">
        <f>(C19/C16-1)*100</f>
        <v>-3.2202518671939684</v>
      </c>
      <c r="D20" s="73">
        <f aca="true" t="shared" si="3" ref="D20:I20">(D19/D16-1)*100</f>
        <v>-2.4675145782634633</v>
      </c>
      <c r="E20" s="73">
        <f t="shared" si="3"/>
        <v>-6.192025381120104</v>
      </c>
      <c r="F20" s="73">
        <f t="shared" si="3"/>
        <v>-4.982034363363164</v>
      </c>
      <c r="G20" s="73">
        <f t="shared" si="3"/>
        <v>-15.448936515668132</v>
      </c>
      <c r="H20" s="73">
        <f t="shared" si="3"/>
        <v>-0.013487735794526223</v>
      </c>
      <c r="I20" s="73">
        <f t="shared" si="3"/>
        <v>-11.294144847118659</v>
      </c>
      <c r="J20" s="657"/>
      <c r="K20" s="653"/>
      <c r="L20" s="86"/>
    </row>
    <row r="21" spans="1:12" ht="24.75" customHeight="1">
      <c r="A21" s="38"/>
      <c r="B21" s="22" t="s">
        <v>56</v>
      </c>
      <c r="C21" s="70">
        <f>D21+F21+I21</f>
        <v>100.00000000000001</v>
      </c>
      <c r="D21" s="71">
        <f>D19/$K$19*100</f>
        <v>83.70005169783248</v>
      </c>
      <c r="E21" s="150" t="s">
        <v>85</v>
      </c>
      <c r="F21" s="68">
        <f>F19/$K$19*100</f>
        <v>11.462102966951216</v>
      </c>
      <c r="G21" s="150" t="s">
        <v>85</v>
      </c>
      <c r="H21" s="150" t="s">
        <v>85</v>
      </c>
      <c r="I21" s="72">
        <f>I19/$K$19*100</f>
        <v>4.837845335216311</v>
      </c>
      <c r="J21" s="656"/>
      <c r="K21" s="653"/>
      <c r="L21" s="86"/>
    </row>
    <row r="22" spans="1:12" ht="24.75" customHeight="1">
      <c r="A22" s="36" t="s">
        <v>7</v>
      </c>
      <c r="B22" s="16"/>
      <c r="C22" s="283">
        <v>596525</v>
      </c>
      <c r="D22" s="283">
        <v>502597</v>
      </c>
      <c r="E22" s="283">
        <v>31820</v>
      </c>
      <c r="F22" s="63">
        <v>59512</v>
      </c>
      <c r="G22" s="77">
        <v>16200</v>
      </c>
      <c r="H22" s="63">
        <v>43312</v>
      </c>
      <c r="I22" s="85">
        <v>23169</v>
      </c>
      <c r="J22" s="655">
        <v>11247</v>
      </c>
      <c r="K22" s="653">
        <f>D22+F22+I22</f>
        <v>585278</v>
      </c>
      <c r="L22" s="86"/>
    </row>
    <row r="23" spans="1:12" ht="24.75" customHeight="1">
      <c r="A23" s="29"/>
      <c r="B23" s="31" t="s">
        <v>49</v>
      </c>
      <c r="C23" s="73">
        <f>(C22/C19-1)*100</f>
        <v>-5.992287435643274</v>
      </c>
      <c r="D23" s="73">
        <f aca="true" t="shared" si="4" ref="D23:I23">(D22/D19-1)*100</f>
        <v>-5.356093702922571</v>
      </c>
      <c r="E23" s="73">
        <f t="shared" si="4"/>
        <v>-8.799082831756955</v>
      </c>
      <c r="F23" s="73">
        <f t="shared" si="4"/>
        <v>-18.165066967355138</v>
      </c>
      <c r="G23" s="73">
        <f t="shared" si="4"/>
        <v>-22.22755640902544</v>
      </c>
      <c r="H23" s="73">
        <f t="shared" si="4"/>
        <v>-16.534340553457184</v>
      </c>
      <c r="I23" s="73">
        <f t="shared" si="4"/>
        <v>-24.516192089659217</v>
      </c>
      <c r="J23" s="657"/>
      <c r="K23" s="649"/>
      <c r="L23" s="86"/>
    </row>
    <row r="24" spans="1:12" ht="24.75" customHeight="1">
      <c r="A24" s="22"/>
      <c r="B24" s="22" t="s">
        <v>56</v>
      </c>
      <c r="C24" s="70">
        <f>D24+F24+I24</f>
        <v>100</v>
      </c>
      <c r="D24" s="70">
        <f>D22/$K$22*100</f>
        <v>85.8732089707797</v>
      </c>
      <c r="E24" s="150" t="s">
        <v>85</v>
      </c>
      <c r="F24" s="68">
        <f>F22/$K$22*100</f>
        <v>10.16815940459064</v>
      </c>
      <c r="G24" s="150" t="s">
        <v>85</v>
      </c>
      <c r="H24" s="150" t="s">
        <v>85</v>
      </c>
      <c r="I24" s="70">
        <f>I22/$K$22*100</f>
        <v>3.958631624629663</v>
      </c>
      <c r="J24" s="658"/>
      <c r="K24" s="649"/>
      <c r="L24" s="86"/>
    </row>
    <row r="25" spans="1:2" ht="13.5">
      <c r="A25" s="158" t="s">
        <v>102</v>
      </c>
      <c r="B25" s="110"/>
    </row>
    <row r="26" spans="2:6" ht="13.5">
      <c r="B26" s="137" t="s">
        <v>413</v>
      </c>
      <c r="D26" s="111"/>
      <c r="E26" s="111"/>
      <c r="F26" s="112"/>
    </row>
    <row r="27" spans="4:6" ht="13.5">
      <c r="D27" s="308"/>
      <c r="E27" s="309"/>
      <c r="F27" s="309"/>
    </row>
    <row r="28" spans="4:6" ht="13.5">
      <c r="D28" s="113"/>
      <c r="E28" s="114"/>
      <c r="F28" s="112"/>
    </row>
    <row r="29" spans="4:6" ht="13.5">
      <c r="D29" s="113"/>
      <c r="E29" s="115"/>
      <c r="F29" s="112"/>
    </row>
  </sheetData>
  <sheetProtection/>
  <mergeCells count="10">
    <mergeCell ref="J4:J6"/>
    <mergeCell ref="H5:H6"/>
    <mergeCell ref="A1:I1"/>
    <mergeCell ref="G5:G6"/>
    <mergeCell ref="I4:I6"/>
    <mergeCell ref="F4:F6"/>
    <mergeCell ref="E5:E6"/>
    <mergeCell ref="C3:C6"/>
    <mergeCell ref="D4:D6"/>
    <mergeCell ref="A3:B7"/>
  </mergeCells>
  <printOptions horizontalCentered="1"/>
  <pageMargins left="0.3937007874015748" right="0.1968503937007874" top="0.7086614173228347" bottom="0.5511811023622047" header="0.5118110236220472" footer="0.31496062992125984"/>
  <pageSetup horizontalDpi="600" verticalDpi="600" orientation="portrait" paperSize="9" r:id="rId2"/>
  <headerFooter alignWithMargins="0">
    <oddFooter>&amp;C14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39"/>
  <sheetViews>
    <sheetView showGridLines="0" zoomScaleSheetLayoutView="100" workbookViewId="0" topLeftCell="A1">
      <selection activeCell="A1" sqref="A1:P1"/>
    </sheetView>
  </sheetViews>
  <sheetFormatPr defaultColWidth="9.00390625" defaultRowHeight="13.5"/>
  <cols>
    <col min="1" max="2" width="2.50390625" style="0" customWidth="1"/>
    <col min="3" max="3" width="1.875" style="0" customWidth="1"/>
    <col min="4" max="4" width="10.25390625" style="0" customWidth="1"/>
    <col min="5" max="5" width="10.50390625" style="13" customWidth="1"/>
    <col min="6" max="7" width="8.00390625" style="13" customWidth="1"/>
    <col min="8" max="8" width="8.125" style="13" customWidth="1"/>
    <col min="9" max="10" width="8.00390625" style="13" customWidth="1"/>
    <col min="11" max="11" width="8.125" style="13" customWidth="1"/>
    <col min="12" max="13" width="8.00390625" style="13" customWidth="1"/>
    <col min="14" max="14" width="8.125" style="13" customWidth="1"/>
    <col min="15" max="16" width="8.00390625" style="13" customWidth="1"/>
    <col min="17" max="16384" width="9.00390625" style="13" customWidth="1"/>
  </cols>
  <sheetData>
    <row r="1" spans="1:16" ht="18.75">
      <c r="A1" s="739" t="s">
        <v>254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</row>
    <row r="2" ht="7.5" customHeight="1"/>
    <row r="3" spans="1:16" ht="13.5" customHeight="1">
      <c r="A3" s="689" t="s">
        <v>141</v>
      </c>
      <c r="B3" s="736"/>
      <c r="C3" s="736"/>
      <c r="D3" s="736"/>
      <c r="E3" s="715" t="s">
        <v>100</v>
      </c>
      <c r="F3" s="39"/>
      <c r="G3" s="34"/>
      <c r="H3" s="726" t="s">
        <v>101</v>
      </c>
      <c r="I3" s="727"/>
      <c r="J3" s="727"/>
      <c r="K3" s="727"/>
      <c r="L3" s="727"/>
      <c r="M3" s="727"/>
      <c r="N3" s="727"/>
      <c r="O3" s="727"/>
      <c r="P3" s="728"/>
    </row>
    <row r="4" spans="1:16" ht="19.5" customHeight="1">
      <c r="A4" s="691"/>
      <c r="B4" s="737"/>
      <c r="C4" s="737"/>
      <c r="D4" s="737"/>
      <c r="E4" s="733"/>
      <c r="F4" s="734" t="s">
        <v>5</v>
      </c>
      <c r="G4" s="734" t="s">
        <v>6</v>
      </c>
      <c r="H4" s="730" t="s">
        <v>133</v>
      </c>
      <c r="I4" s="731"/>
      <c r="J4" s="732"/>
      <c r="K4" s="712" t="s">
        <v>134</v>
      </c>
      <c r="L4" s="729"/>
      <c r="M4" s="710"/>
      <c r="N4" s="730" t="s">
        <v>135</v>
      </c>
      <c r="O4" s="731"/>
      <c r="P4" s="732"/>
    </row>
    <row r="5" spans="1:16" ht="18.75" customHeight="1">
      <c r="A5" s="691"/>
      <c r="B5" s="737"/>
      <c r="C5" s="737"/>
      <c r="D5" s="737"/>
      <c r="E5" s="733"/>
      <c r="F5" s="735"/>
      <c r="G5" s="735"/>
      <c r="H5" s="32"/>
      <c r="I5" s="7" t="s">
        <v>5</v>
      </c>
      <c r="J5" s="7" t="s">
        <v>6</v>
      </c>
      <c r="K5" s="32"/>
      <c r="L5" s="8" t="s">
        <v>5</v>
      </c>
      <c r="M5" s="7" t="s">
        <v>6</v>
      </c>
      <c r="N5" s="32"/>
      <c r="O5" s="8" t="s">
        <v>5</v>
      </c>
      <c r="P5" s="7" t="s">
        <v>6</v>
      </c>
    </row>
    <row r="6" spans="1:16" ht="13.5" customHeight="1">
      <c r="A6" s="693"/>
      <c r="B6" s="738"/>
      <c r="C6" s="738"/>
      <c r="D6" s="738"/>
      <c r="E6" s="132" t="s">
        <v>10</v>
      </c>
      <c r="F6" s="132" t="s">
        <v>10</v>
      </c>
      <c r="G6" s="132" t="s">
        <v>10</v>
      </c>
      <c r="H6" s="132" t="s">
        <v>10</v>
      </c>
      <c r="I6" s="132" t="s">
        <v>10</v>
      </c>
      <c r="J6" s="132" t="s">
        <v>10</v>
      </c>
      <c r="K6" s="132" t="s">
        <v>10</v>
      </c>
      <c r="L6" s="132" t="s">
        <v>10</v>
      </c>
      <c r="M6" s="132" t="s">
        <v>10</v>
      </c>
      <c r="N6" s="132" t="s">
        <v>10</v>
      </c>
      <c r="O6" s="132" t="s">
        <v>10</v>
      </c>
      <c r="P6" s="133" t="s">
        <v>10</v>
      </c>
    </row>
    <row r="7" spans="1:16" ht="28.5" customHeight="1">
      <c r="A7" s="740" t="s">
        <v>187</v>
      </c>
      <c r="B7" s="741"/>
      <c r="C7" s="741"/>
      <c r="D7" s="742"/>
      <c r="E7" s="237">
        <v>470777</v>
      </c>
      <c r="F7" s="237">
        <v>262088</v>
      </c>
      <c r="G7" s="237">
        <v>208689</v>
      </c>
      <c r="H7" s="237">
        <v>308056</v>
      </c>
      <c r="I7" s="238">
        <v>215673</v>
      </c>
      <c r="J7" s="238">
        <v>92383</v>
      </c>
      <c r="K7" s="237">
        <v>13929</v>
      </c>
      <c r="L7" s="238">
        <v>5769</v>
      </c>
      <c r="M7" s="237">
        <v>8160</v>
      </c>
      <c r="N7" s="237">
        <v>148792</v>
      </c>
      <c r="O7" s="239">
        <v>40646</v>
      </c>
      <c r="P7" s="237">
        <v>108146</v>
      </c>
    </row>
    <row r="8" spans="1:16" ht="28.5" customHeight="1">
      <c r="A8" s="98"/>
      <c r="B8" s="717" t="s">
        <v>56</v>
      </c>
      <c r="C8" s="718"/>
      <c r="D8" s="719"/>
      <c r="E8" s="17">
        <f>E7/$E$7*100</f>
        <v>100</v>
      </c>
      <c r="F8" s="156">
        <f>F7/$F$7*100</f>
        <v>100</v>
      </c>
      <c r="G8" s="67">
        <f>G7/$G$7*100</f>
        <v>100</v>
      </c>
      <c r="H8" s="153">
        <f>H7/$E$7*100</f>
        <v>65.43565212404174</v>
      </c>
      <c r="I8" s="153">
        <f>I7/$F$7*100</f>
        <v>82.29029944140899</v>
      </c>
      <c r="J8" s="17">
        <f>J7/$G$7*100</f>
        <v>44.26826521762048</v>
      </c>
      <c r="K8" s="153">
        <f>K7/$E$7*100</f>
        <v>2.958725681161144</v>
      </c>
      <c r="L8" s="153">
        <f>L7/$F$7*100</f>
        <v>2.20116907298312</v>
      </c>
      <c r="M8" s="17">
        <f>M7/$G$7*100</f>
        <v>3.9101246352227474</v>
      </c>
      <c r="N8" s="153">
        <f>N7/$E$7*100</f>
        <v>31.60562219479711</v>
      </c>
      <c r="O8" s="153">
        <f>O7/$F$7*100</f>
        <v>15.508531485607888</v>
      </c>
      <c r="P8" s="17">
        <f>P7/$G$7*100</f>
        <v>51.82161014715677</v>
      </c>
    </row>
    <row r="9" spans="1:16" ht="28.5" customHeight="1">
      <c r="A9" s="720" t="s">
        <v>139</v>
      </c>
      <c r="B9" s="721"/>
      <c r="C9" s="95" t="s">
        <v>138</v>
      </c>
      <c r="D9" s="100"/>
      <c r="E9" s="240">
        <v>7399</v>
      </c>
      <c r="F9" s="241">
        <v>3430</v>
      </c>
      <c r="G9" s="242">
        <v>3969</v>
      </c>
      <c r="H9" s="238">
        <v>1614</v>
      </c>
      <c r="I9" s="238">
        <v>950</v>
      </c>
      <c r="J9" s="237">
        <v>664</v>
      </c>
      <c r="K9" s="238">
        <v>71</v>
      </c>
      <c r="L9" s="238">
        <v>30</v>
      </c>
      <c r="M9" s="237">
        <v>41</v>
      </c>
      <c r="N9" s="238">
        <v>5714</v>
      </c>
      <c r="O9" s="238">
        <v>2450</v>
      </c>
      <c r="P9" s="237">
        <v>3264</v>
      </c>
    </row>
    <row r="10" spans="1:16" ht="28.5" customHeight="1">
      <c r="A10" s="722"/>
      <c r="B10" s="723"/>
      <c r="C10" s="52"/>
      <c r="D10" s="101" t="s">
        <v>56</v>
      </c>
      <c r="E10" s="103">
        <f>E9/$E$9*100</f>
        <v>100</v>
      </c>
      <c r="F10" s="104">
        <f>F9/$F$9*100</f>
        <v>100</v>
      </c>
      <c r="G10" s="105">
        <f>G9/$G$9*100</f>
        <v>100</v>
      </c>
      <c r="H10" s="151">
        <f>H9/$E$9*100</f>
        <v>21.813758616029194</v>
      </c>
      <c r="I10" s="151">
        <f>I9/$F$9*100</f>
        <v>27.696793002915456</v>
      </c>
      <c r="J10" s="106">
        <f>J9/$G$9*100</f>
        <v>16.72965482489292</v>
      </c>
      <c r="K10" s="151">
        <f>K9/$E$9*100</f>
        <v>0.9595891336667116</v>
      </c>
      <c r="L10" s="151">
        <f>L9/$F$9*100</f>
        <v>0.8746355685131195</v>
      </c>
      <c r="M10" s="106">
        <f>M9/$G$9*100</f>
        <v>1.0330057949105569</v>
      </c>
      <c r="N10" s="151">
        <f>N9/$E$9*100</f>
        <v>77.2266522503041</v>
      </c>
      <c r="O10" s="151">
        <f>O9/$F$9*100</f>
        <v>71.42857142857143</v>
      </c>
      <c r="P10" s="106">
        <f>P9/$G$9*100</f>
        <v>82.23733938019653</v>
      </c>
    </row>
    <row r="11" spans="1:16" ht="28.5" customHeight="1">
      <c r="A11" s="722"/>
      <c r="B11" s="723"/>
      <c r="C11" s="57" t="s">
        <v>86</v>
      </c>
      <c r="D11" s="97"/>
      <c r="E11" s="243">
        <v>37389</v>
      </c>
      <c r="F11" s="244">
        <v>16827</v>
      </c>
      <c r="G11" s="245">
        <v>20562</v>
      </c>
      <c r="H11" s="246">
        <v>20956</v>
      </c>
      <c r="I11" s="246">
        <v>9687</v>
      </c>
      <c r="J11" s="247">
        <v>11269</v>
      </c>
      <c r="K11" s="246">
        <v>1162</v>
      </c>
      <c r="L11" s="246">
        <v>477</v>
      </c>
      <c r="M11" s="247">
        <v>685</v>
      </c>
      <c r="N11" s="246">
        <v>15271</v>
      </c>
      <c r="O11" s="246">
        <v>6663</v>
      </c>
      <c r="P11" s="247">
        <v>8608</v>
      </c>
    </row>
    <row r="12" spans="1:16" ht="28.5" customHeight="1">
      <c r="A12" s="722"/>
      <c r="B12" s="723"/>
      <c r="C12" s="52"/>
      <c r="D12" s="102" t="s">
        <v>56</v>
      </c>
      <c r="E12" s="103">
        <f>E11/$E$11*100</f>
        <v>100</v>
      </c>
      <c r="F12" s="104">
        <f>F11/$F$11*100</f>
        <v>100</v>
      </c>
      <c r="G12" s="105">
        <f>G11/$G$11*100</f>
        <v>100</v>
      </c>
      <c r="H12" s="151">
        <f>H11/$E$11*100</f>
        <v>56.04857043515472</v>
      </c>
      <c r="I12" s="151">
        <f>I11/$F$11*100</f>
        <v>57.5681939739704</v>
      </c>
      <c r="J12" s="106">
        <f>J11/$G$11*100</f>
        <v>54.80498006030542</v>
      </c>
      <c r="K12" s="151">
        <f>K11/$E$11*100</f>
        <v>3.1078659498783066</v>
      </c>
      <c r="L12" s="151">
        <f>L11/$F$11*100</f>
        <v>2.8347298983776072</v>
      </c>
      <c r="M12" s="106">
        <f>M11/$G$11*100</f>
        <v>3.3313879972765297</v>
      </c>
      <c r="N12" s="151">
        <f>N11/$E$11*100</f>
        <v>40.84356361496697</v>
      </c>
      <c r="O12" s="151">
        <f>O11/$F$11*100</f>
        <v>39.59707612765199</v>
      </c>
      <c r="P12" s="106">
        <f>P11/$G$11*100</f>
        <v>41.86363194241805</v>
      </c>
    </row>
    <row r="13" spans="1:16" ht="28.5" customHeight="1">
      <c r="A13" s="722"/>
      <c r="B13" s="723"/>
      <c r="C13" s="95" t="s">
        <v>87</v>
      </c>
      <c r="D13" s="92"/>
      <c r="E13" s="248">
        <v>48143</v>
      </c>
      <c r="F13" s="249">
        <v>24384</v>
      </c>
      <c r="G13" s="250">
        <v>23759</v>
      </c>
      <c r="H13" s="251">
        <v>35342</v>
      </c>
      <c r="I13" s="251">
        <v>19880</v>
      </c>
      <c r="J13" s="252">
        <v>15462</v>
      </c>
      <c r="K13" s="251">
        <v>2208</v>
      </c>
      <c r="L13" s="251">
        <v>863</v>
      </c>
      <c r="M13" s="252">
        <v>1345</v>
      </c>
      <c r="N13" s="251">
        <v>10593</v>
      </c>
      <c r="O13" s="251">
        <v>3641</v>
      </c>
      <c r="P13" s="252">
        <v>6952</v>
      </c>
    </row>
    <row r="14" spans="1:16" ht="28.5" customHeight="1">
      <c r="A14" s="722"/>
      <c r="B14" s="723"/>
      <c r="C14" s="52"/>
      <c r="D14" s="101" t="s">
        <v>56</v>
      </c>
      <c r="E14" s="103">
        <f>E13/$E$13*100</f>
        <v>100</v>
      </c>
      <c r="F14" s="104">
        <f>F13/$F$13*100</f>
        <v>100</v>
      </c>
      <c r="G14" s="105">
        <f>G13/$G$13*100</f>
        <v>100</v>
      </c>
      <c r="H14" s="151">
        <f>H13/$E$13*100</f>
        <v>73.4104646573749</v>
      </c>
      <c r="I14" s="151">
        <f>I13/$F$13*100</f>
        <v>81.52887139107612</v>
      </c>
      <c r="J14" s="106">
        <f>J13/$G$13*100</f>
        <v>65.07849656972094</v>
      </c>
      <c r="K14" s="151">
        <f>K13/$E$13*100</f>
        <v>4.5863365390607145</v>
      </c>
      <c r="L14" s="151">
        <f>L13/$F$13*100</f>
        <v>3.539206036745407</v>
      </c>
      <c r="M14" s="106">
        <f>M13/$G$13*100</f>
        <v>5.66101266888337</v>
      </c>
      <c r="N14" s="151">
        <f>N13/$E$13*100</f>
        <v>22.00319880356438</v>
      </c>
      <c r="O14" s="151">
        <f>O13/$F$13*100</f>
        <v>14.931922572178477</v>
      </c>
      <c r="P14" s="106">
        <f>P13/$G$13*100</f>
        <v>29.26049076139568</v>
      </c>
    </row>
    <row r="15" spans="1:16" ht="28.5" customHeight="1">
      <c r="A15" s="722"/>
      <c r="B15" s="723"/>
      <c r="C15" s="95" t="s">
        <v>88</v>
      </c>
      <c r="D15" s="93"/>
      <c r="E15" s="248">
        <v>50421</v>
      </c>
      <c r="F15" s="249">
        <v>28515</v>
      </c>
      <c r="G15" s="250">
        <v>21906</v>
      </c>
      <c r="H15" s="251">
        <v>37785</v>
      </c>
      <c r="I15" s="251">
        <v>25413</v>
      </c>
      <c r="J15" s="252">
        <v>12372</v>
      </c>
      <c r="K15" s="251">
        <v>2228</v>
      </c>
      <c r="L15" s="251">
        <v>716</v>
      </c>
      <c r="M15" s="252">
        <v>1512</v>
      </c>
      <c r="N15" s="251">
        <v>10408</v>
      </c>
      <c r="O15" s="251">
        <v>2386</v>
      </c>
      <c r="P15" s="252">
        <v>8022</v>
      </c>
    </row>
    <row r="16" spans="1:16" ht="28.5" customHeight="1">
      <c r="A16" s="722"/>
      <c r="B16" s="723"/>
      <c r="C16" s="52"/>
      <c r="D16" s="102" t="s">
        <v>56</v>
      </c>
      <c r="E16" s="103">
        <f>E15/$E$15*100</f>
        <v>100</v>
      </c>
      <c r="F16" s="104">
        <f>F15/$F$15*100</f>
        <v>100</v>
      </c>
      <c r="G16" s="105">
        <f>G15/$G$15*100</f>
        <v>100</v>
      </c>
      <c r="H16" s="151">
        <f>H15/$E$15*100</f>
        <v>74.93901350627713</v>
      </c>
      <c r="I16" s="151">
        <f>I15/$F$15*100</f>
        <v>89.12151499210943</v>
      </c>
      <c r="J16" s="106">
        <f>J15/$G$15*100</f>
        <v>56.4776773486716</v>
      </c>
      <c r="K16" s="151">
        <f>K15/$E$15*100</f>
        <v>4.418793756569683</v>
      </c>
      <c r="L16" s="151">
        <f>L15/$F$15*100</f>
        <v>2.510959144310012</v>
      </c>
      <c r="M16" s="106">
        <f>M15/$G$15*100</f>
        <v>6.902218570254724</v>
      </c>
      <c r="N16" s="151">
        <f>N15/$E$15*100</f>
        <v>20.64219273715317</v>
      </c>
      <c r="O16" s="151">
        <f>O15/$F$15*100</f>
        <v>8.367525863580571</v>
      </c>
      <c r="P16" s="106">
        <f>P15/$G$15*100</f>
        <v>36.62010408107368</v>
      </c>
    </row>
    <row r="17" spans="1:16" ht="28.5" customHeight="1">
      <c r="A17" s="722"/>
      <c r="B17" s="723"/>
      <c r="C17" s="57" t="s">
        <v>89</v>
      </c>
      <c r="D17" s="97"/>
      <c r="E17" s="248">
        <v>59981</v>
      </c>
      <c r="F17" s="253">
        <v>35224</v>
      </c>
      <c r="G17" s="250">
        <v>24757</v>
      </c>
      <c r="H17" s="251">
        <v>44153</v>
      </c>
      <c r="I17" s="251">
        <v>32572</v>
      </c>
      <c r="J17" s="252">
        <v>11581</v>
      </c>
      <c r="K17" s="251">
        <v>2062</v>
      </c>
      <c r="L17" s="251">
        <v>666</v>
      </c>
      <c r="M17" s="252">
        <v>1396</v>
      </c>
      <c r="N17" s="251">
        <v>13766</v>
      </c>
      <c r="O17" s="251">
        <v>1986</v>
      </c>
      <c r="P17" s="252">
        <v>11780</v>
      </c>
    </row>
    <row r="18" spans="1:16" ht="28.5" customHeight="1">
      <c r="A18" s="722"/>
      <c r="B18" s="723"/>
      <c r="C18" s="98"/>
      <c r="D18" s="91" t="s">
        <v>56</v>
      </c>
      <c r="E18" s="103">
        <f>E17/$E$17*100</f>
        <v>100</v>
      </c>
      <c r="F18" s="104">
        <f>F17/$F$17*100</f>
        <v>100</v>
      </c>
      <c r="G18" s="105">
        <f>G17/$G$17*100</f>
        <v>100</v>
      </c>
      <c r="H18" s="151">
        <f>H17/$E$17*100</f>
        <v>73.6116436871676</v>
      </c>
      <c r="I18" s="151">
        <f>I17/$F$17*100</f>
        <v>92.47104247104248</v>
      </c>
      <c r="J18" s="106">
        <f>J17/$G$17*100</f>
        <v>46.77868885567718</v>
      </c>
      <c r="K18" s="151">
        <f>K17/$E$17*100</f>
        <v>3.4377552891749055</v>
      </c>
      <c r="L18" s="151">
        <f>L17/$F$17*100</f>
        <v>1.8907563025210083</v>
      </c>
      <c r="M18" s="106">
        <f>M17/$G$17*100</f>
        <v>5.638809225673547</v>
      </c>
      <c r="N18" s="151">
        <f>N17/$E$17*100</f>
        <v>22.95060102365749</v>
      </c>
      <c r="O18" s="151">
        <f>O17/$F$17*100</f>
        <v>5.638201226436521</v>
      </c>
      <c r="P18" s="106">
        <f>P17/$G$17*100</f>
        <v>47.58250191864927</v>
      </c>
    </row>
    <row r="19" spans="1:16" ht="28.5" customHeight="1">
      <c r="A19" s="722"/>
      <c r="B19" s="723"/>
      <c r="C19" s="96" t="s">
        <v>90</v>
      </c>
      <c r="D19" s="93"/>
      <c r="E19" s="248">
        <v>56007</v>
      </c>
      <c r="F19" s="249">
        <v>30894</v>
      </c>
      <c r="G19" s="250">
        <v>25113</v>
      </c>
      <c r="H19" s="251">
        <v>38822</v>
      </c>
      <c r="I19" s="251">
        <v>28977</v>
      </c>
      <c r="J19" s="252">
        <v>9845</v>
      </c>
      <c r="K19" s="251">
        <v>1500</v>
      </c>
      <c r="L19" s="251">
        <v>440</v>
      </c>
      <c r="M19" s="252">
        <v>1060</v>
      </c>
      <c r="N19" s="251">
        <v>15685</v>
      </c>
      <c r="O19" s="251">
        <v>1477</v>
      </c>
      <c r="P19" s="252">
        <v>14208</v>
      </c>
    </row>
    <row r="20" spans="1:16" ht="28.5" customHeight="1">
      <c r="A20" s="722"/>
      <c r="B20" s="723"/>
      <c r="C20" s="52"/>
      <c r="D20" s="102" t="s">
        <v>56</v>
      </c>
      <c r="E20" s="103">
        <f>E19/$E$19*100</f>
        <v>100</v>
      </c>
      <c r="F20" s="104">
        <f>F19/$F$19*100</f>
        <v>100</v>
      </c>
      <c r="G20" s="105">
        <f>G19/$G$19*100</f>
        <v>100</v>
      </c>
      <c r="H20" s="151">
        <f>H19/$E$19*100</f>
        <v>69.31633545806774</v>
      </c>
      <c r="I20" s="151">
        <f>I19/$F$19*100</f>
        <v>93.79491163332686</v>
      </c>
      <c r="J20" s="106">
        <f>J19/$G$19*100</f>
        <v>39.20280332895313</v>
      </c>
      <c r="K20" s="151">
        <f>K19/$E$19*100</f>
        <v>2.6782366489903047</v>
      </c>
      <c r="L20" s="151">
        <f>L19/$F$19*100</f>
        <v>1.4242247685634752</v>
      </c>
      <c r="M20" s="106">
        <f>M19/$G$19*100</f>
        <v>4.220921435113288</v>
      </c>
      <c r="N20" s="151">
        <f>N19/$E$19*100</f>
        <v>28.005427892941952</v>
      </c>
      <c r="O20" s="151">
        <f>O19/$F$19*100</f>
        <v>4.780863598109665</v>
      </c>
      <c r="P20" s="106">
        <f>P19/$G$19*100</f>
        <v>56.57627523593358</v>
      </c>
    </row>
    <row r="21" spans="1:16" ht="28.5" customHeight="1">
      <c r="A21" s="722"/>
      <c r="B21" s="723"/>
      <c r="C21" s="95" t="s">
        <v>91</v>
      </c>
      <c r="D21" s="93"/>
      <c r="E21" s="248">
        <v>53833</v>
      </c>
      <c r="F21" s="249">
        <v>28844</v>
      </c>
      <c r="G21" s="250">
        <v>24989</v>
      </c>
      <c r="H21" s="251">
        <v>36492</v>
      </c>
      <c r="I21" s="251">
        <v>27247</v>
      </c>
      <c r="J21" s="252">
        <v>9245</v>
      </c>
      <c r="K21" s="251">
        <v>1224</v>
      </c>
      <c r="L21" s="251">
        <v>376</v>
      </c>
      <c r="M21" s="252">
        <v>848</v>
      </c>
      <c r="N21" s="251">
        <v>16117</v>
      </c>
      <c r="O21" s="251">
        <v>1221</v>
      </c>
      <c r="P21" s="252">
        <v>14896</v>
      </c>
    </row>
    <row r="22" spans="1:16" ht="28.5" customHeight="1">
      <c r="A22" s="722"/>
      <c r="B22" s="723"/>
      <c r="C22" s="98"/>
      <c r="D22" s="91" t="s">
        <v>56</v>
      </c>
      <c r="E22" s="103">
        <f>E21/$E$21*100</f>
        <v>100</v>
      </c>
      <c r="F22" s="104">
        <f>F21/$F$21*100</f>
        <v>100</v>
      </c>
      <c r="G22" s="105">
        <f>G21/$G$21*100</f>
        <v>100</v>
      </c>
      <c r="H22" s="151">
        <f>H21/$E$21*100</f>
        <v>67.78741664035071</v>
      </c>
      <c r="I22" s="151">
        <f>I21/$F$21*100</f>
        <v>94.46331992788795</v>
      </c>
      <c r="J22" s="106">
        <f>J21/$G$21*100</f>
        <v>36.99627836247949</v>
      </c>
      <c r="K22" s="151">
        <f>K21/$E$21*100</f>
        <v>2.273698289153493</v>
      </c>
      <c r="L22" s="151">
        <f>L21/$F$21*100</f>
        <v>1.3035639994452919</v>
      </c>
      <c r="M22" s="106">
        <f>M21/$G$21*100</f>
        <v>3.393493136980271</v>
      </c>
      <c r="N22" s="151">
        <f>N21/$E$21*100</f>
        <v>29.93888507049579</v>
      </c>
      <c r="O22" s="151">
        <f>O21/$F$21*100</f>
        <v>4.23311607266676</v>
      </c>
      <c r="P22" s="106">
        <f>P21/$G$21*100</f>
        <v>59.61022850054024</v>
      </c>
    </row>
    <row r="23" spans="1:16" ht="28.5" customHeight="1">
      <c r="A23" s="722"/>
      <c r="B23" s="723"/>
      <c r="C23" s="89" t="s">
        <v>92</v>
      </c>
      <c r="D23" s="99"/>
      <c r="E23" s="248">
        <v>49224</v>
      </c>
      <c r="F23" s="253">
        <v>26924</v>
      </c>
      <c r="G23" s="250">
        <v>22300</v>
      </c>
      <c r="H23" s="251">
        <v>33681</v>
      </c>
      <c r="I23" s="251">
        <v>25144</v>
      </c>
      <c r="J23" s="252">
        <v>8537</v>
      </c>
      <c r="K23" s="251">
        <v>837</v>
      </c>
      <c r="L23" s="251">
        <v>336</v>
      </c>
      <c r="M23" s="252">
        <v>501</v>
      </c>
      <c r="N23" s="251">
        <v>14706</v>
      </c>
      <c r="O23" s="251">
        <v>1444</v>
      </c>
      <c r="P23" s="252">
        <v>13262</v>
      </c>
    </row>
    <row r="24" spans="1:16" ht="28.5" customHeight="1">
      <c r="A24" s="722"/>
      <c r="B24" s="723"/>
      <c r="C24" s="98"/>
      <c r="D24" s="91" t="s">
        <v>56</v>
      </c>
      <c r="E24" s="103">
        <f>E23/$E$23*100</f>
        <v>100</v>
      </c>
      <c r="F24" s="104">
        <f>F23/$F$23*100</f>
        <v>100</v>
      </c>
      <c r="G24" s="105">
        <f>G23/$G$23*100</f>
        <v>100</v>
      </c>
      <c r="H24" s="151">
        <f>H23/$E$23*100</f>
        <v>68.42393954168699</v>
      </c>
      <c r="I24" s="151">
        <f>I23/$F$23*100</f>
        <v>93.38879809835092</v>
      </c>
      <c r="J24" s="106">
        <f>J23/$G$23*100</f>
        <v>38.28251121076233</v>
      </c>
      <c r="K24" s="151">
        <f>K23/$E$23*100</f>
        <v>1.7003900536323744</v>
      </c>
      <c r="L24" s="151">
        <f>L23/$F$23*100</f>
        <v>1.2479572128955578</v>
      </c>
      <c r="M24" s="106">
        <f>M23/$G$23*100</f>
        <v>2.2466367713004485</v>
      </c>
      <c r="N24" s="151">
        <f>N23/$E$23*100</f>
        <v>29.875670404680644</v>
      </c>
      <c r="O24" s="151">
        <f>O23/$F$23*100</f>
        <v>5.363244688753528</v>
      </c>
      <c r="P24" s="106">
        <f>P23/$G$23*100</f>
        <v>59.47085201793721</v>
      </c>
    </row>
    <row r="25" spans="1:16" ht="28.5" customHeight="1">
      <c r="A25" s="722"/>
      <c r="B25" s="723"/>
      <c r="C25" s="37" t="s">
        <v>93</v>
      </c>
      <c r="D25" s="100"/>
      <c r="E25" s="248">
        <v>49040</v>
      </c>
      <c r="F25" s="249">
        <v>29083</v>
      </c>
      <c r="G25" s="250">
        <v>19957</v>
      </c>
      <c r="H25" s="251">
        <v>33730</v>
      </c>
      <c r="I25" s="251">
        <v>26147</v>
      </c>
      <c r="J25" s="252">
        <v>7583</v>
      </c>
      <c r="K25" s="251">
        <v>726</v>
      </c>
      <c r="L25" s="251">
        <v>397</v>
      </c>
      <c r="M25" s="252">
        <v>329</v>
      </c>
      <c r="N25" s="251">
        <v>14584</v>
      </c>
      <c r="O25" s="251">
        <v>2539</v>
      </c>
      <c r="P25" s="252">
        <v>12045</v>
      </c>
    </row>
    <row r="26" spans="1:16" ht="28.5" customHeight="1">
      <c r="A26" s="722"/>
      <c r="B26" s="723"/>
      <c r="C26" s="52"/>
      <c r="D26" s="102" t="s">
        <v>56</v>
      </c>
      <c r="E26" s="103">
        <f>E25/$E$25*100</f>
        <v>100</v>
      </c>
      <c r="F26" s="104">
        <f>F25/$F$25*100</f>
        <v>100</v>
      </c>
      <c r="G26" s="105">
        <f>G25/$G$25*100</f>
        <v>100</v>
      </c>
      <c r="H26" s="151">
        <f>H25/$E$25*100</f>
        <v>68.78058727569332</v>
      </c>
      <c r="I26" s="151">
        <f>I25/$F$25*100</f>
        <v>89.90475535536224</v>
      </c>
      <c r="J26" s="106">
        <f>J25/$G$25*100</f>
        <v>37.99669288971288</v>
      </c>
      <c r="K26" s="151">
        <f>K25/$E$25*100</f>
        <v>1.4804241435562806</v>
      </c>
      <c r="L26" s="151">
        <f>L25/$F$25*100</f>
        <v>1.365058625313757</v>
      </c>
      <c r="M26" s="106">
        <f>M25/$G$25*100</f>
        <v>1.6485443703963523</v>
      </c>
      <c r="N26" s="151">
        <f>N25/$E$25*100</f>
        <v>29.73898858075041</v>
      </c>
      <c r="O26" s="151">
        <f>O25/$F$25*100</f>
        <v>8.730186019324005</v>
      </c>
      <c r="P26" s="106">
        <f>P25/$G$25*100</f>
        <v>60.35476273989077</v>
      </c>
    </row>
    <row r="27" spans="1:16" ht="28.5" customHeight="1">
      <c r="A27" s="722"/>
      <c r="B27" s="723"/>
      <c r="C27" s="95" t="s">
        <v>94</v>
      </c>
      <c r="D27" s="92"/>
      <c r="E27" s="248">
        <v>37756</v>
      </c>
      <c r="F27" s="249">
        <v>23735</v>
      </c>
      <c r="G27" s="250">
        <v>14021</v>
      </c>
      <c r="H27" s="251">
        <v>17978</v>
      </c>
      <c r="I27" s="251">
        <v>14299</v>
      </c>
      <c r="J27" s="252">
        <v>3679</v>
      </c>
      <c r="K27" s="251">
        <v>1119</v>
      </c>
      <c r="L27" s="251">
        <v>842</v>
      </c>
      <c r="M27" s="252">
        <v>277</v>
      </c>
      <c r="N27" s="251">
        <v>18659</v>
      </c>
      <c r="O27" s="251">
        <v>8594</v>
      </c>
      <c r="P27" s="252">
        <v>10065</v>
      </c>
    </row>
    <row r="28" spans="1:16" ht="28.5" customHeight="1">
      <c r="A28" s="722"/>
      <c r="B28" s="723"/>
      <c r="C28" s="52"/>
      <c r="D28" s="101" t="s">
        <v>56</v>
      </c>
      <c r="E28" s="103">
        <f>E27/$E$27*100</f>
        <v>100</v>
      </c>
      <c r="F28" s="104">
        <f>F27/$F$27*100</f>
        <v>100</v>
      </c>
      <c r="G28" s="105">
        <f>G27/$G$27*100</f>
        <v>100</v>
      </c>
      <c r="H28" s="151">
        <f>H27/$E$27*100</f>
        <v>47.61627291026592</v>
      </c>
      <c r="I28" s="151">
        <f>I27/$F$27*100</f>
        <v>60.24436486201812</v>
      </c>
      <c r="J28" s="106">
        <f>J27/$G$27*100</f>
        <v>26.239212609656942</v>
      </c>
      <c r="K28" s="151">
        <f>K27/$E$27*100</f>
        <v>2.963767348236042</v>
      </c>
      <c r="L28" s="151">
        <f>L27/$F$27*100</f>
        <v>3.5475036865388665</v>
      </c>
      <c r="M28" s="106">
        <f>M27/$G$27*100</f>
        <v>1.9756080165466088</v>
      </c>
      <c r="N28" s="151">
        <f>N27/$E$27*100</f>
        <v>49.41995974149804</v>
      </c>
      <c r="O28" s="151">
        <f>O27/$F$27*100</f>
        <v>36.208131451443016</v>
      </c>
      <c r="P28" s="106">
        <f>P27/$G$27*100</f>
        <v>71.78517937379645</v>
      </c>
    </row>
    <row r="29" spans="1:16" ht="28.5" customHeight="1">
      <c r="A29" s="722"/>
      <c r="B29" s="723"/>
      <c r="C29" s="57" t="s">
        <v>95</v>
      </c>
      <c r="D29" s="87"/>
      <c r="E29" s="243">
        <v>14789</v>
      </c>
      <c r="F29" s="244">
        <v>9853</v>
      </c>
      <c r="G29" s="245">
        <v>4936</v>
      </c>
      <c r="H29" s="246">
        <v>4758</v>
      </c>
      <c r="I29" s="246">
        <v>3619</v>
      </c>
      <c r="J29" s="247">
        <v>1139</v>
      </c>
      <c r="K29" s="246">
        <v>615</v>
      </c>
      <c r="L29" s="246">
        <v>503</v>
      </c>
      <c r="M29" s="247">
        <v>112</v>
      </c>
      <c r="N29" s="246">
        <v>9416</v>
      </c>
      <c r="O29" s="246">
        <v>5731</v>
      </c>
      <c r="P29" s="247">
        <v>3685</v>
      </c>
    </row>
    <row r="30" spans="1:16" ht="28.5" customHeight="1">
      <c r="A30" s="722"/>
      <c r="B30" s="723"/>
      <c r="C30" s="52"/>
      <c r="D30" s="101" t="s">
        <v>56</v>
      </c>
      <c r="E30" s="103">
        <f>E29/$E$29*100</f>
        <v>100</v>
      </c>
      <c r="F30" s="104">
        <f>F29/$F$29*100</f>
        <v>100</v>
      </c>
      <c r="G30" s="105">
        <f>G29/$G$29*100</f>
        <v>100</v>
      </c>
      <c r="H30" s="151">
        <f>H29/$E$29*100</f>
        <v>32.172560686997095</v>
      </c>
      <c r="I30" s="151">
        <f>I29/$F$29*100</f>
        <v>36.72992997056734</v>
      </c>
      <c r="J30" s="106">
        <f>J29/$G$29*100</f>
        <v>23.075364667747163</v>
      </c>
      <c r="K30" s="151">
        <f>K29/$E$29*100</f>
        <v>4.158496179592941</v>
      </c>
      <c r="L30" s="151">
        <f>L29/$F$29*100</f>
        <v>5.105044148990155</v>
      </c>
      <c r="M30" s="106">
        <f>M29/$G$29*100</f>
        <v>2.2690437601296596</v>
      </c>
      <c r="N30" s="151">
        <f>N29/$E$29*100</f>
        <v>63.668943133409975</v>
      </c>
      <c r="O30" s="151">
        <f>O29/$F$29*100</f>
        <v>58.1650258804425</v>
      </c>
      <c r="P30" s="106">
        <f>P29/$G$29*100</f>
        <v>74.65559157212319</v>
      </c>
    </row>
    <row r="31" spans="1:16" ht="28.5" customHeight="1">
      <c r="A31" s="722"/>
      <c r="B31" s="723"/>
      <c r="C31" s="95" t="s">
        <v>96</v>
      </c>
      <c r="D31" s="93"/>
      <c r="E31" s="243">
        <v>4748</v>
      </c>
      <c r="F31" s="254">
        <v>3147</v>
      </c>
      <c r="G31" s="245">
        <v>1601</v>
      </c>
      <c r="H31" s="246">
        <v>1709</v>
      </c>
      <c r="I31" s="246">
        <v>1158</v>
      </c>
      <c r="J31" s="247">
        <v>551</v>
      </c>
      <c r="K31" s="246">
        <v>140</v>
      </c>
      <c r="L31" s="246">
        <v>101</v>
      </c>
      <c r="M31" s="247">
        <v>39</v>
      </c>
      <c r="N31" s="246">
        <v>2899</v>
      </c>
      <c r="O31" s="246">
        <v>1888</v>
      </c>
      <c r="P31" s="247">
        <v>1011</v>
      </c>
    </row>
    <row r="32" spans="1:16" ht="28.5" customHeight="1">
      <c r="A32" s="722"/>
      <c r="B32" s="723"/>
      <c r="C32" s="52"/>
      <c r="D32" s="102" t="s">
        <v>56</v>
      </c>
      <c r="E32" s="103">
        <f>E31/$E$31*100</f>
        <v>100</v>
      </c>
      <c r="F32" s="104">
        <f>F31/$F$31*100</f>
        <v>100</v>
      </c>
      <c r="G32" s="105">
        <f>G31/$G$31*100</f>
        <v>100</v>
      </c>
      <c r="H32" s="151">
        <f>H31/$E$31*100</f>
        <v>35.99410278011794</v>
      </c>
      <c r="I32" s="151">
        <f>I31/$F$31*100</f>
        <v>36.79694947569113</v>
      </c>
      <c r="J32" s="106">
        <f>J31/$G$31*100</f>
        <v>34.4159900062461</v>
      </c>
      <c r="K32" s="151">
        <f>K31/$E$31*100</f>
        <v>2.9486099410278013</v>
      </c>
      <c r="L32" s="151">
        <f>L31/$F$31*100</f>
        <v>3.209405783285669</v>
      </c>
      <c r="M32" s="106">
        <f>M31/$G$31*100</f>
        <v>2.4359775140537163</v>
      </c>
      <c r="N32" s="151">
        <f>N31/$E$31*100</f>
        <v>61.057287278854254</v>
      </c>
      <c r="O32" s="151">
        <f>O31/$F$31*100</f>
        <v>59.9936447410232</v>
      </c>
      <c r="P32" s="106">
        <f>P31/$G$31*100</f>
        <v>63.14803247970019</v>
      </c>
    </row>
    <row r="33" spans="1:16" ht="28.5" customHeight="1">
      <c r="A33" s="722"/>
      <c r="B33" s="723"/>
      <c r="C33" s="95" t="s">
        <v>97</v>
      </c>
      <c r="D33" s="93"/>
      <c r="E33" s="248">
        <v>1436</v>
      </c>
      <c r="F33" s="249">
        <v>927</v>
      </c>
      <c r="G33" s="252">
        <v>509</v>
      </c>
      <c r="H33" s="248">
        <v>645</v>
      </c>
      <c r="I33" s="251">
        <v>396</v>
      </c>
      <c r="J33" s="252">
        <v>249</v>
      </c>
      <c r="K33" s="248">
        <v>33</v>
      </c>
      <c r="L33" s="251">
        <v>22</v>
      </c>
      <c r="M33" s="252">
        <v>11</v>
      </c>
      <c r="N33" s="248">
        <v>758</v>
      </c>
      <c r="O33" s="251">
        <v>509</v>
      </c>
      <c r="P33" s="252">
        <v>249</v>
      </c>
    </row>
    <row r="34" spans="1:16" ht="28.5" customHeight="1">
      <c r="A34" s="722"/>
      <c r="B34" s="723"/>
      <c r="C34" s="52"/>
      <c r="D34" s="102" t="s">
        <v>56</v>
      </c>
      <c r="E34" s="103">
        <f>E33/$E$33*100</f>
        <v>100</v>
      </c>
      <c r="F34" s="104">
        <f>F33/$F$33*100</f>
        <v>100</v>
      </c>
      <c r="G34" s="105">
        <f>G33/$G$33*100</f>
        <v>100</v>
      </c>
      <c r="H34" s="151">
        <f>H33/$E$33*100</f>
        <v>44.91643454038997</v>
      </c>
      <c r="I34" s="151">
        <f>I33/$F$33*100</f>
        <v>42.71844660194174</v>
      </c>
      <c r="J34" s="106">
        <f>J33/$G$33*100</f>
        <v>48.919449901768175</v>
      </c>
      <c r="K34" s="151">
        <f>K33/$E$33*100</f>
        <v>2.298050139275766</v>
      </c>
      <c r="L34" s="151">
        <f>L33/$F$33*100</f>
        <v>2.373247033441208</v>
      </c>
      <c r="M34" s="106">
        <f>M33/$G$33*100</f>
        <v>2.161100196463654</v>
      </c>
      <c r="N34" s="151">
        <f>N33/$E$33*100</f>
        <v>52.78551532033426</v>
      </c>
      <c r="O34" s="151">
        <f>O33/$F$33*100</f>
        <v>54.90830636461704</v>
      </c>
      <c r="P34" s="106">
        <f>P33/$G$33*100</f>
        <v>48.919449901768175</v>
      </c>
    </row>
    <row r="35" spans="1:16" ht="28.5" customHeight="1">
      <c r="A35" s="722"/>
      <c r="B35" s="723"/>
      <c r="C35" s="57" t="s">
        <v>98</v>
      </c>
      <c r="D35" s="94"/>
      <c r="E35" s="248">
        <v>469</v>
      </c>
      <c r="F35" s="253">
        <v>241</v>
      </c>
      <c r="G35" s="250">
        <v>228</v>
      </c>
      <c r="H35" s="251">
        <v>285</v>
      </c>
      <c r="I35" s="251">
        <v>141</v>
      </c>
      <c r="J35" s="247">
        <v>144</v>
      </c>
      <c r="K35" s="255">
        <v>2</v>
      </c>
      <c r="L35" s="255">
        <v>0</v>
      </c>
      <c r="M35" s="256">
        <v>2</v>
      </c>
      <c r="N35" s="246">
        <v>182</v>
      </c>
      <c r="O35" s="246">
        <v>100</v>
      </c>
      <c r="P35" s="247">
        <v>82</v>
      </c>
    </row>
    <row r="36" spans="1:16" ht="28.5" customHeight="1">
      <c r="A36" s="722"/>
      <c r="B36" s="723"/>
      <c r="C36" s="98"/>
      <c r="D36" s="88" t="s">
        <v>56</v>
      </c>
      <c r="E36" s="103">
        <f>E35/$E$35*100</f>
        <v>100</v>
      </c>
      <c r="F36" s="104">
        <f>F35/$F$35*100</f>
        <v>100</v>
      </c>
      <c r="G36" s="105">
        <f>G35/$G$35*100</f>
        <v>100</v>
      </c>
      <c r="H36" s="151">
        <f>H35/$E$35*100</f>
        <v>60.76759061833689</v>
      </c>
      <c r="I36" s="151">
        <f>I35/$F$35*100</f>
        <v>58.50622406639005</v>
      </c>
      <c r="J36" s="106">
        <f>J35/$G$35*100</f>
        <v>63.1578947368421</v>
      </c>
      <c r="K36" s="151">
        <f>K35/$E$35*100</f>
        <v>0.42643923240938164</v>
      </c>
      <c r="L36" s="151">
        <f>L35/$F$35*100</f>
        <v>0</v>
      </c>
      <c r="M36" s="106">
        <f>M35/$G$35*100</f>
        <v>0.8771929824561403</v>
      </c>
      <c r="N36" s="151">
        <f>N35/$E$35*100</f>
        <v>38.80597014925373</v>
      </c>
      <c r="O36" s="151">
        <f>O35/$F$35*100</f>
        <v>41.49377593360996</v>
      </c>
      <c r="P36" s="106">
        <f>P35/$G$35*100</f>
        <v>35.96491228070175</v>
      </c>
    </row>
    <row r="37" spans="1:16" ht="28.5" customHeight="1">
      <c r="A37" s="722"/>
      <c r="B37" s="723"/>
      <c r="C37" s="96" t="s">
        <v>99</v>
      </c>
      <c r="D37" s="93"/>
      <c r="E37" s="240">
        <v>142</v>
      </c>
      <c r="F37" s="240">
        <v>60</v>
      </c>
      <c r="G37" s="240">
        <v>82</v>
      </c>
      <c r="H37" s="240">
        <v>106</v>
      </c>
      <c r="I37" s="238">
        <v>43</v>
      </c>
      <c r="J37" s="237">
        <v>63</v>
      </c>
      <c r="K37" s="257">
        <v>2</v>
      </c>
      <c r="L37" s="258">
        <v>0</v>
      </c>
      <c r="M37" s="259">
        <v>2</v>
      </c>
      <c r="N37" s="240">
        <v>34</v>
      </c>
      <c r="O37" s="238">
        <v>17</v>
      </c>
      <c r="P37" s="237">
        <v>17</v>
      </c>
    </row>
    <row r="38" spans="1:16" ht="28.5" customHeight="1">
      <c r="A38" s="724"/>
      <c r="B38" s="725"/>
      <c r="C38" s="98"/>
      <c r="D38" s="102" t="s">
        <v>56</v>
      </c>
      <c r="E38" s="103">
        <f>E37/$E$37*100</f>
        <v>100</v>
      </c>
      <c r="F38" s="104">
        <f>F37/$F$37*100</f>
        <v>100</v>
      </c>
      <c r="G38" s="105">
        <f>G37/$G$37*100</f>
        <v>100</v>
      </c>
      <c r="H38" s="151">
        <f>H37/$E$37*100</f>
        <v>74.64788732394366</v>
      </c>
      <c r="I38" s="151">
        <f>I37/$F$37*100</f>
        <v>71.66666666666667</v>
      </c>
      <c r="J38" s="106">
        <f>J37/$G$37*100</f>
        <v>76.82926829268293</v>
      </c>
      <c r="K38" s="151">
        <f>K37/$E$37*100</f>
        <v>1.4084507042253522</v>
      </c>
      <c r="L38" s="151">
        <f>L37/$F$37*100</f>
        <v>0</v>
      </c>
      <c r="M38" s="106">
        <f>M37/$G$37*100</f>
        <v>2.4390243902439024</v>
      </c>
      <c r="N38" s="151">
        <f>N37/$E$37*100</f>
        <v>23.943661971830984</v>
      </c>
      <c r="O38" s="151">
        <f>O37/$F$37*100</f>
        <v>28.333333333333332</v>
      </c>
      <c r="P38" s="106">
        <f>P37/$G$37*100</f>
        <v>20.73170731707317</v>
      </c>
    </row>
    <row r="39" spans="1:15" ht="13.5" customHeight="1">
      <c r="A39" s="160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O39" s="155"/>
    </row>
  </sheetData>
  <sheetProtection/>
  <mergeCells count="12">
    <mergeCell ref="A1:P1"/>
    <mergeCell ref="A7:D7"/>
    <mergeCell ref="B8:D8"/>
    <mergeCell ref="A9:B38"/>
    <mergeCell ref="H3:P3"/>
    <mergeCell ref="K4:M4"/>
    <mergeCell ref="N4:P4"/>
    <mergeCell ref="E3:E5"/>
    <mergeCell ref="F4:F5"/>
    <mergeCell ref="G4:G5"/>
    <mergeCell ref="H4:J4"/>
    <mergeCell ref="A3:D6"/>
  </mergeCells>
  <printOptions horizontalCentered="1"/>
  <pageMargins left="0.7874015748031497" right="0.5118110236220472" top="0.7086614173228347" bottom="0.5511811023622047" header="0.5118110236220472" footer="0.31496062992125984"/>
  <pageSetup fitToHeight="1" fitToWidth="1" horizontalDpi="600" verticalDpi="600" orientation="portrait" paperSize="9" scale="76" r:id="rId1"/>
  <headerFooter alignWithMargins="0">
    <oddFooter>&amp;C&amp;14 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R88"/>
  <sheetViews>
    <sheetView showGridLines="0" workbookViewId="0" topLeftCell="A1">
      <selection activeCell="A1" sqref="A1:M1"/>
    </sheetView>
  </sheetViews>
  <sheetFormatPr defaultColWidth="9.00390625" defaultRowHeight="13.5"/>
  <cols>
    <col min="1" max="1" width="3.375" style="0" customWidth="1"/>
    <col min="2" max="2" width="2.00390625" style="0" customWidth="1"/>
    <col min="3" max="3" width="13.25390625" style="0" customWidth="1"/>
    <col min="4" max="4" width="7.00390625" style="0" customWidth="1"/>
    <col min="5" max="5" width="9.625" style="0" customWidth="1"/>
    <col min="6" max="7" width="8.625" style="0" customWidth="1"/>
    <col min="8" max="8" width="9.625" style="0" customWidth="1"/>
    <col min="9" max="13" width="8.625" style="0" customWidth="1"/>
    <col min="14" max="14" width="6.75390625" style="0" bestFit="1" customWidth="1"/>
    <col min="16" max="16" width="9.25390625" style="0" bestFit="1" customWidth="1"/>
  </cols>
  <sheetData>
    <row r="1" spans="1:13" ht="14.25">
      <c r="A1" s="685" t="s">
        <v>255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746"/>
      <c r="M1" s="746"/>
    </row>
    <row r="2" spans="4:13" ht="7.5" customHeight="1">
      <c r="D2" s="5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>
      <c r="A3" s="689" t="s">
        <v>2</v>
      </c>
      <c r="B3" s="736"/>
      <c r="C3" s="736"/>
      <c r="D3" s="690"/>
      <c r="E3" s="753" t="s">
        <v>188</v>
      </c>
      <c r="F3" s="754"/>
      <c r="G3" s="754"/>
      <c r="H3" s="754"/>
      <c r="I3" s="754"/>
      <c r="J3" s="754"/>
      <c r="K3" s="759" t="s">
        <v>114</v>
      </c>
      <c r="L3" s="749"/>
      <c r="M3" s="750"/>
    </row>
    <row r="4" spans="1:13" ht="20.25" customHeight="1">
      <c r="A4" s="691"/>
      <c r="B4" s="737"/>
      <c r="C4" s="737"/>
      <c r="D4" s="692"/>
      <c r="E4" s="689" t="s">
        <v>112</v>
      </c>
      <c r="F4" s="749"/>
      <c r="G4" s="750"/>
      <c r="H4" s="751" t="s">
        <v>113</v>
      </c>
      <c r="I4" s="752"/>
      <c r="J4" s="752"/>
      <c r="K4" s="760" t="s">
        <v>231</v>
      </c>
      <c r="L4" s="761"/>
      <c r="M4" s="762"/>
    </row>
    <row r="5" spans="1:14" s="291" customFormat="1" ht="16.5" customHeight="1">
      <c r="A5" s="693"/>
      <c r="B5" s="738"/>
      <c r="C5" s="738"/>
      <c r="D5" s="694"/>
      <c r="E5" s="311" t="s">
        <v>9</v>
      </c>
      <c r="F5" s="312" t="s">
        <v>136</v>
      </c>
      <c r="G5" s="312" t="s">
        <v>137</v>
      </c>
      <c r="H5" s="311" t="s">
        <v>9</v>
      </c>
      <c r="I5" s="312" t="s">
        <v>136</v>
      </c>
      <c r="J5" s="312" t="s">
        <v>137</v>
      </c>
      <c r="K5" s="128"/>
      <c r="L5" s="310" t="s">
        <v>136</v>
      </c>
      <c r="M5" s="313" t="s">
        <v>137</v>
      </c>
      <c r="N5" s="292"/>
    </row>
    <row r="6" spans="1:14" ht="17.25" customHeight="1">
      <c r="A6" s="740" t="s">
        <v>104</v>
      </c>
      <c r="B6" s="767"/>
      <c r="C6" s="767"/>
      <c r="D6" s="162"/>
      <c r="E6" s="314">
        <v>634549</v>
      </c>
      <c r="F6" s="314">
        <v>377887</v>
      </c>
      <c r="G6" s="314">
        <v>256662</v>
      </c>
      <c r="H6" s="315">
        <v>596525</v>
      </c>
      <c r="I6" s="315">
        <v>345070</v>
      </c>
      <c r="J6" s="315">
        <v>251455</v>
      </c>
      <c r="K6" s="316">
        <f>H6-E6</f>
        <v>-38024</v>
      </c>
      <c r="L6" s="316">
        <f>I6-F6</f>
        <v>-32817</v>
      </c>
      <c r="M6" s="316">
        <f>J6-G6</f>
        <v>-5207</v>
      </c>
      <c r="N6" s="268"/>
    </row>
    <row r="7" spans="1:14" ht="17.25" customHeight="1">
      <c r="A7" s="768"/>
      <c r="B7" s="769"/>
      <c r="C7" s="769"/>
      <c r="D7" s="322" t="s">
        <v>230</v>
      </c>
      <c r="E7" s="317">
        <f aca="true" t="shared" si="0" ref="E7:J7">E9+E11+E13+E15+E17+E19+E21+E23+E25+E27+E29+E31+E33+E35+E37+E39+E41+E43+E45+E47</f>
        <v>100</v>
      </c>
      <c r="F7" s="317">
        <f>F9+F11+F13+F15+F17+F19+F21+F23+F25+F27+F29+F31+F33+F35+F37+F39+F41+F43+F45+F47</f>
        <v>99.99999999999999</v>
      </c>
      <c r="G7" s="317">
        <f t="shared" si="0"/>
        <v>100</v>
      </c>
      <c r="H7" s="318">
        <f t="shared" si="0"/>
        <v>100.00000000000001</v>
      </c>
      <c r="I7" s="318">
        <f t="shared" si="0"/>
        <v>100.00000000000001</v>
      </c>
      <c r="J7" s="318">
        <f t="shared" si="0"/>
        <v>99.99999999999999</v>
      </c>
      <c r="K7" s="326" t="s">
        <v>85</v>
      </c>
      <c r="L7" s="327" t="s">
        <v>85</v>
      </c>
      <c r="M7" s="327" t="s">
        <v>85</v>
      </c>
      <c r="N7" s="43"/>
    </row>
    <row r="8" spans="1:14" ht="17.25" customHeight="1">
      <c r="A8" s="764" t="s">
        <v>105</v>
      </c>
      <c r="B8" s="757" t="s">
        <v>220</v>
      </c>
      <c r="C8" s="755" t="s">
        <v>11</v>
      </c>
      <c r="D8" s="319"/>
      <c r="E8" s="314">
        <v>19853</v>
      </c>
      <c r="F8" s="314">
        <v>12842</v>
      </c>
      <c r="G8" s="314">
        <v>7011</v>
      </c>
      <c r="H8" s="315">
        <v>15545</v>
      </c>
      <c r="I8" s="315">
        <v>10385</v>
      </c>
      <c r="J8" s="315">
        <v>5160</v>
      </c>
      <c r="K8" s="320">
        <f aca="true" t="shared" si="1" ref="K8:K47">H8-E8</f>
        <v>-4308</v>
      </c>
      <c r="L8" s="321">
        <f aca="true" t="shared" si="2" ref="L8:L47">I8-F8</f>
        <v>-2457</v>
      </c>
      <c r="M8" s="321">
        <f aca="true" t="shared" si="3" ref="M8:M47">J8-G8</f>
        <v>-1851</v>
      </c>
      <c r="N8" s="43"/>
    </row>
    <row r="9" spans="1:14" ht="17.25" customHeight="1">
      <c r="A9" s="765"/>
      <c r="B9" s="758"/>
      <c r="C9" s="756"/>
      <c r="D9" s="322" t="s">
        <v>230</v>
      </c>
      <c r="E9" s="317">
        <f>E8/632724*100</f>
        <v>3.137703011107529</v>
      </c>
      <c r="F9" s="317">
        <f>F8/377627*100</f>
        <v>3.400710224639657</v>
      </c>
      <c r="G9" s="317">
        <f>G8/255097*100</f>
        <v>2.7483663077182405</v>
      </c>
      <c r="H9" s="318">
        <f>H8/$H$6*100</f>
        <v>2.605925988013914</v>
      </c>
      <c r="I9" s="318">
        <f>I8/345070*100</f>
        <v>3.0095342973889356</v>
      </c>
      <c r="J9" s="318">
        <f>J8/251455*100</f>
        <v>2.0520570280964785</v>
      </c>
      <c r="K9" s="323">
        <f t="shared" si="1"/>
        <v>-0.531777023093615</v>
      </c>
      <c r="L9" s="323">
        <f t="shared" si="2"/>
        <v>-0.3911759272507216</v>
      </c>
      <c r="M9" s="323">
        <f t="shared" si="3"/>
        <v>-0.696309279621762</v>
      </c>
      <c r="N9" s="277"/>
    </row>
    <row r="10" spans="1:14" ht="17.25" customHeight="1">
      <c r="A10" s="765"/>
      <c r="B10" s="757" t="s">
        <v>202</v>
      </c>
      <c r="C10" s="755" t="s">
        <v>12</v>
      </c>
      <c r="D10" s="319"/>
      <c r="E10" s="314">
        <v>153</v>
      </c>
      <c r="F10" s="314">
        <v>70</v>
      </c>
      <c r="G10" s="314">
        <v>83</v>
      </c>
      <c r="H10" s="315">
        <v>110</v>
      </c>
      <c r="I10" s="315">
        <v>72</v>
      </c>
      <c r="J10" s="315">
        <v>38</v>
      </c>
      <c r="K10" s="316">
        <f t="shared" si="1"/>
        <v>-43</v>
      </c>
      <c r="L10" s="321">
        <f t="shared" si="2"/>
        <v>2</v>
      </c>
      <c r="M10" s="321">
        <f t="shared" si="3"/>
        <v>-45</v>
      </c>
      <c r="N10" s="277"/>
    </row>
    <row r="11" spans="1:14" ht="17.25" customHeight="1">
      <c r="A11" s="766"/>
      <c r="B11" s="758"/>
      <c r="C11" s="756"/>
      <c r="D11" s="322" t="s">
        <v>230</v>
      </c>
      <c r="E11" s="317">
        <f>E10/632724*100</f>
        <v>0.02418115955772185</v>
      </c>
      <c r="F11" s="317">
        <f>F10/377627*100</f>
        <v>0.01853681013275004</v>
      </c>
      <c r="G11" s="317">
        <f>G10/255097*100</f>
        <v>0.03253664292406418</v>
      </c>
      <c r="H11" s="318">
        <f>H10/$H$6*100</f>
        <v>0.01844013243367839</v>
      </c>
      <c r="I11" s="318">
        <f>I10/345070*100</f>
        <v>0.0208653316718347</v>
      </c>
      <c r="J11" s="318">
        <f>J10/251455*100</f>
        <v>0.015112047881330656</v>
      </c>
      <c r="K11" s="324">
        <f t="shared" si="1"/>
        <v>-0.005741027124043459</v>
      </c>
      <c r="L11" s="324">
        <f t="shared" si="2"/>
        <v>0.002328521539084659</v>
      </c>
      <c r="M11" s="324">
        <f t="shared" si="3"/>
        <v>-0.01742459504273352</v>
      </c>
      <c r="N11" s="277"/>
    </row>
    <row r="12" spans="1:14" ht="17.25" customHeight="1">
      <c r="A12" s="764" t="s">
        <v>106</v>
      </c>
      <c r="B12" s="757" t="s">
        <v>221</v>
      </c>
      <c r="C12" s="763" t="s">
        <v>222</v>
      </c>
      <c r="D12" s="319"/>
      <c r="E12" s="314">
        <v>54</v>
      </c>
      <c r="F12" s="314">
        <v>54</v>
      </c>
      <c r="G12" s="314">
        <v>0</v>
      </c>
      <c r="H12" s="315">
        <v>31</v>
      </c>
      <c r="I12" s="315">
        <v>28</v>
      </c>
      <c r="J12" s="315">
        <v>3</v>
      </c>
      <c r="K12" s="316">
        <f t="shared" si="1"/>
        <v>-23</v>
      </c>
      <c r="L12" s="321">
        <f t="shared" si="2"/>
        <v>-26</v>
      </c>
      <c r="M12" s="321">
        <f t="shared" si="3"/>
        <v>3</v>
      </c>
      <c r="N12" s="277"/>
    </row>
    <row r="13" spans="1:14" ht="17.25" customHeight="1">
      <c r="A13" s="765"/>
      <c r="B13" s="758"/>
      <c r="C13" s="756"/>
      <c r="D13" s="322" t="s">
        <v>230</v>
      </c>
      <c r="E13" s="317">
        <f>E12/632724*100</f>
        <v>0.008534526902725359</v>
      </c>
      <c r="F13" s="317">
        <f>F12/377627*100</f>
        <v>0.014299824959550032</v>
      </c>
      <c r="G13" s="317">
        <f>G12/255097*100</f>
        <v>0</v>
      </c>
      <c r="H13" s="318">
        <f>H12/$H$6*100</f>
        <v>0.005196764594945728</v>
      </c>
      <c r="I13" s="318">
        <f>I12/345070*100</f>
        <v>0.008114295650157938</v>
      </c>
      <c r="J13" s="318">
        <f>J12/251455*100</f>
        <v>0.001193056411683999</v>
      </c>
      <c r="K13" s="324">
        <f t="shared" si="1"/>
        <v>-0.003337762307779631</v>
      </c>
      <c r="L13" s="324">
        <f t="shared" si="2"/>
        <v>-0.006185529309392094</v>
      </c>
      <c r="M13" s="324">
        <f t="shared" si="3"/>
        <v>0.001193056411683999</v>
      </c>
      <c r="N13" s="277"/>
    </row>
    <row r="14" spans="1:14" ht="17.25" customHeight="1">
      <c r="A14" s="765"/>
      <c r="B14" s="757" t="s">
        <v>203</v>
      </c>
      <c r="C14" s="755" t="s">
        <v>14</v>
      </c>
      <c r="D14" s="319"/>
      <c r="E14" s="314">
        <v>46015</v>
      </c>
      <c r="F14" s="314">
        <v>39665</v>
      </c>
      <c r="G14" s="314">
        <v>6350</v>
      </c>
      <c r="H14" s="315">
        <v>37281</v>
      </c>
      <c r="I14" s="315">
        <v>31899</v>
      </c>
      <c r="J14" s="315">
        <v>5382</v>
      </c>
      <c r="K14" s="316">
        <f t="shared" si="1"/>
        <v>-8734</v>
      </c>
      <c r="L14" s="321">
        <f t="shared" si="2"/>
        <v>-7766</v>
      </c>
      <c r="M14" s="321">
        <f t="shared" si="3"/>
        <v>-968</v>
      </c>
      <c r="N14" s="277"/>
    </row>
    <row r="15" spans="1:14" ht="17.25" customHeight="1">
      <c r="A15" s="765"/>
      <c r="B15" s="758"/>
      <c r="C15" s="756"/>
      <c r="D15" s="322" t="s">
        <v>230</v>
      </c>
      <c r="E15" s="317">
        <f>E14/632724*100</f>
        <v>7.27252324868347</v>
      </c>
      <c r="F15" s="317">
        <f>F14/377627*100</f>
        <v>10.50375105593615</v>
      </c>
      <c r="G15" s="317">
        <f>G14/255097*100</f>
        <v>2.489249187563946</v>
      </c>
      <c r="H15" s="318">
        <f>H14/$H$6*100</f>
        <v>6.2496961569087635</v>
      </c>
      <c r="I15" s="318">
        <f>I14/345070*100</f>
        <v>9.244211319442432</v>
      </c>
      <c r="J15" s="318">
        <f>J14/251455*100</f>
        <v>2.1403432025610942</v>
      </c>
      <c r="K15" s="324">
        <f t="shared" si="1"/>
        <v>-1.0228270917747064</v>
      </c>
      <c r="L15" s="324">
        <f t="shared" si="2"/>
        <v>-1.2595397364937178</v>
      </c>
      <c r="M15" s="324">
        <f t="shared" si="3"/>
        <v>-0.34890598500285197</v>
      </c>
      <c r="N15" s="278"/>
    </row>
    <row r="16" spans="1:14" ht="17.25" customHeight="1">
      <c r="A16" s="765"/>
      <c r="B16" s="757" t="s">
        <v>204</v>
      </c>
      <c r="C16" s="755" t="s">
        <v>15</v>
      </c>
      <c r="D16" s="319"/>
      <c r="E16" s="314">
        <v>111721</v>
      </c>
      <c r="F16" s="314">
        <v>78438</v>
      </c>
      <c r="G16" s="314">
        <v>33283</v>
      </c>
      <c r="H16" s="315">
        <v>100191</v>
      </c>
      <c r="I16" s="315">
        <v>70828</v>
      </c>
      <c r="J16" s="315">
        <v>29363</v>
      </c>
      <c r="K16" s="316">
        <f t="shared" si="1"/>
        <v>-11530</v>
      </c>
      <c r="L16" s="321">
        <f t="shared" si="2"/>
        <v>-7610</v>
      </c>
      <c r="M16" s="321">
        <f t="shared" si="3"/>
        <v>-3920</v>
      </c>
      <c r="N16" s="277"/>
    </row>
    <row r="17" spans="1:14" ht="17.25" customHeight="1">
      <c r="A17" s="766"/>
      <c r="B17" s="758"/>
      <c r="C17" s="756"/>
      <c r="D17" s="322" t="s">
        <v>230</v>
      </c>
      <c r="E17" s="317">
        <f>E16/632724*100</f>
        <v>17.657145927766294</v>
      </c>
      <c r="F17" s="317">
        <f>F16/377627*100</f>
        <v>20.771290188466395</v>
      </c>
      <c r="G17" s="317">
        <f>G16/255097*100</f>
        <v>13.047193812549738</v>
      </c>
      <c r="H17" s="318">
        <f>H16/$H$6*100</f>
        <v>16.79577553329701</v>
      </c>
      <c r="I17" s="318">
        <f>I16/345070*100</f>
        <v>20.52569043962095</v>
      </c>
      <c r="J17" s="318">
        <f>J16/251455*100</f>
        <v>11.677238472092421</v>
      </c>
      <c r="K17" s="324">
        <f t="shared" si="1"/>
        <v>-0.861370394469283</v>
      </c>
      <c r="L17" s="324">
        <f t="shared" si="2"/>
        <v>-0.24559974884544644</v>
      </c>
      <c r="M17" s="324">
        <f t="shared" si="3"/>
        <v>-1.3699553404573166</v>
      </c>
      <c r="N17" s="277"/>
    </row>
    <row r="18" spans="1:14" ht="17.25" customHeight="1">
      <c r="A18" s="764" t="s">
        <v>109</v>
      </c>
      <c r="B18" s="757" t="s">
        <v>223</v>
      </c>
      <c r="C18" s="763" t="s">
        <v>224</v>
      </c>
      <c r="D18" s="319"/>
      <c r="E18" s="314">
        <v>4257</v>
      </c>
      <c r="F18" s="314">
        <v>3811</v>
      </c>
      <c r="G18" s="314">
        <v>446</v>
      </c>
      <c r="H18" s="315">
        <v>3772</v>
      </c>
      <c r="I18" s="315">
        <v>3327</v>
      </c>
      <c r="J18" s="315">
        <v>445</v>
      </c>
      <c r="K18" s="316">
        <f t="shared" si="1"/>
        <v>-485</v>
      </c>
      <c r="L18" s="321">
        <f t="shared" si="2"/>
        <v>-484</v>
      </c>
      <c r="M18" s="321">
        <f t="shared" si="3"/>
        <v>-1</v>
      </c>
      <c r="N18" s="277"/>
    </row>
    <row r="19" spans="1:14" ht="17.25" customHeight="1">
      <c r="A19" s="765"/>
      <c r="B19" s="758"/>
      <c r="C19" s="756"/>
      <c r="D19" s="322" t="s">
        <v>230</v>
      </c>
      <c r="E19" s="317">
        <f>E18/632724*100</f>
        <v>0.6728052041648491</v>
      </c>
      <c r="F19" s="317">
        <f>F18/377627*100</f>
        <v>1.0091969059415773</v>
      </c>
      <c r="G19" s="317">
        <f>G18/255097*100</f>
        <v>0.17483545474858583</v>
      </c>
      <c r="H19" s="318">
        <f>H18/$H$6*100</f>
        <v>0.6323289049075898</v>
      </c>
      <c r="I19" s="318">
        <f>I18/345070*100</f>
        <v>0.964152201002695</v>
      </c>
      <c r="J19" s="318">
        <f>J18/251455*100</f>
        <v>0.1769700343997932</v>
      </c>
      <c r="K19" s="324">
        <f t="shared" si="1"/>
        <v>-0.040476299257259374</v>
      </c>
      <c r="L19" s="324">
        <f t="shared" si="2"/>
        <v>-0.04504470493888224</v>
      </c>
      <c r="M19" s="324">
        <f t="shared" si="3"/>
        <v>0.0021345796512073634</v>
      </c>
      <c r="N19" s="277"/>
    </row>
    <row r="20" spans="1:14" ht="17.25" customHeight="1">
      <c r="A20" s="765"/>
      <c r="B20" s="757" t="s">
        <v>205</v>
      </c>
      <c r="C20" s="755" t="s">
        <v>17</v>
      </c>
      <c r="D20" s="319"/>
      <c r="E20" s="314">
        <v>13614</v>
      </c>
      <c r="F20" s="314">
        <v>10147</v>
      </c>
      <c r="G20" s="314">
        <v>3467</v>
      </c>
      <c r="H20" s="315">
        <v>12526</v>
      </c>
      <c r="I20" s="315">
        <v>9483</v>
      </c>
      <c r="J20" s="315">
        <v>3043</v>
      </c>
      <c r="K20" s="316">
        <f t="shared" si="1"/>
        <v>-1088</v>
      </c>
      <c r="L20" s="321">
        <f t="shared" si="2"/>
        <v>-664</v>
      </c>
      <c r="M20" s="321">
        <f t="shared" si="3"/>
        <v>-424</v>
      </c>
      <c r="N20" s="277"/>
    </row>
    <row r="21" spans="1:14" ht="17.25" customHeight="1">
      <c r="A21" s="765"/>
      <c r="B21" s="758"/>
      <c r="C21" s="756"/>
      <c r="D21" s="322" t="s">
        <v>230</v>
      </c>
      <c r="E21" s="317">
        <f>E20/632724*100</f>
        <v>2.1516490602537597</v>
      </c>
      <c r="F21" s="317">
        <f>F20/377627*100</f>
        <v>2.687043034528781</v>
      </c>
      <c r="G21" s="317">
        <f>G20/255097*100</f>
        <v>1.3590908556353074</v>
      </c>
      <c r="H21" s="318">
        <f>H20/$H$6*100</f>
        <v>2.0998281714932316</v>
      </c>
      <c r="I21" s="318">
        <f>I20/345070*100</f>
        <v>2.748138058944562</v>
      </c>
      <c r="J21" s="318">
        <f>J20/251455*100</f>
        <v>1.2101568869181365</v>
      </c>
      <c r="K21" s="324">
        <f t="shared" si="1"/>
        <v>-0.05182088876052804</v>
      </c>
      <c r="L21" s="324">
        <f t="shared" si="2"/>
        <v>0.061095024415781296</v>
      </c>
      <c r="M21" s="324">
        <f t="shared" si="3"/>
        <v>-0.1489339687171709</v>
      </c>
      <c r="N21" s="277"/>
    </row>
    <row r="22" spans="1:14" ht="17.25" customHeight="1">
      <c r="A22" s="765"/>
      <c r="B22" s="757" t="s">
        <v>206</v>
      </c>
      <c r="C22" s="755" t="s">
        <v>18</v>
      </c>
      <c r="D22" s="319"/>
      <c r="E22" s="314">
        <v>25422</v>
      </c>
      <c r="F22" s="314">
        <v>21637</v>
      </c>
      <c r="G22" s="314">
        <v>3785</v>
      </c>
      <c r="H22" s="315">
        <v>26339</v>
      </c>
      <c r="I22" s="315">
        <v>22141</v>
      </c>
      <c r="J22" s="315">
        <v>4198</v>
      </c>
      <c r="K22" s="321">
        <f t="shared" si="1"/>
        <v>917</v>
      </c>
      <c r="L22" s="321">
        <f t="shared" si="2"/>
        <v>504</v>
      </c>
      <c r="M22" s="321">
        <f t="shared" si="3"/>
        <v>413</v>
      </c>
      <c r="N22" s="277"/>
    </row>
    <row r="23" spans="1:14" ht="17.25" customHeight="1">
      <c r="A23" s="765"/>
      <c r="B23" s="758"/>
      <c r="C23" s="756"/>
      <c r="D23" s="322" t="s">
        <v>230</v>
      </c>
      <c r="E23" s="317">
        <f>E22/632724*100</f>
        <v>4.017865609649705</v>
      </c>
      <c r="F23" s="317">
        <f>F22/377627*100</f>
        <v>5.729728012033037</v>
      </c>
      <c r="G23" s="317">
        <f>G22/255097*100</f>
        <v>1.4837493188865412</v>
      </c>
      <c r="H23" s="318">
        <f>H22/$H$6*100</f>
        <v>4.415405892460501</v>
      </c>
      <c r="I23" s="318">
        <f>I22/345070*100</f>
        <v>6.416379285362391</v>
      </c>
      <c r="J23" s="318">
        <f>J22/251455*100</f>
        <v>1.6694836054164761</v>
      </c>
      <c r="K23" s="324">
        <f t="shared" si="1"/>
        <v>0.39754028281079545</v>
      </c>
      <c r="L23" s="324">
        <f t="shared" si="2"/>
        <v>0.6866512733293533</v>
      </c>
      <c r="M23" s="324">
        <f t="shared" si="3"/>
        <v>0.18573428652993496</v>
      </c>
      <c r="N23" s="277"/>
    </row>
    <row r="24" spans="1:14" ht="17.25" customHeight="1">
      <c r="A24" s="765"/>
      <c r="B24" s="757" t="s">
        <v>207</v>
      </c>
      <c r="C24" s="755" t="s">
        <v>19</v>
      </c>
      <c r="D24" s="319"/>
      <c r="E24" s="314">
        <v>117684</v>
      </c>
      <c r="F24" s="314">
        <v>62509</v>
      </c>
      <c r="G24" s="314">
        <v>55175</v>
      </c>
      <c r="H24" s="315">
        <v>106666</v>
      </c>
      <c r="I24" s="315">
        <v>54213</v>
      </c>
      <c r="J24" s="315">
        <v>52453</v>
      </c>
      <c r="K24" s="316">
        <f t="shared" si="1"/>
        <v>-11018</v>
      </c>
      <c r="L24" s="321">
        <f t="shared" si="2"/>
        <v>-8296</v>
      </c>
      <c r="M24" s="321">
        <f t="shared" si="3"/>
        <v>-2722</v>
      </c>
      <c r="N24" s="277"/>
    </row>
    <row r="25" spans="1:14" ht="17.25" customHeight="1">
      <c r="A25" s="765"/>
      <c r="B25" s="758"/>
      <c r="C25" s="756"/>
      <c r="D25" s="322" t="s">
        <v>230</v>
      </c>
      <c r="E25" s="317">
        <f>E24/632724*100</f>
        <v>18.599578963339468</v>
      </c>
      <c r="F25" s="317">
        <f>F24/377627*100</f>
        <v>16.553106636972462</v>
      </c>
      <c r="G25" s="317">
        <f>G24/255097*100</f>
        <v>21.629027389581218</v>
      </c>
      <c r="H25" s="318">
        <f>H24/$H$6*100</f>
        <v>17.881228783370354</v>
      </c>
      <c r="I25" s="318">
        <f>I24/345070*100</f>
        <v>15.71072536007187</v>
      </c>
      <c r="J25" s="318">
        <f>J24/251455*100</f>
        <v>20.859795987353603</v>
      </c>
      <c r="K25" s="324">
        <f t="shared" si="1"/>
        <v>-0.7183501799691143</v>
      </c>
      <c r="L25" s="324">
        <f t="shared" si="2"/>
        <v>-0.8423812769005927</v>
      </c>
      <c r="M25" s="324">
        <f t="shared" si="3"/>
        <v>-0.7692314022276143</v>
      </c>
      <c r="N25" s="277"/>
    </row>
    <row r="26" spans="1:14" ht="17.25" customHeight="1">
      <c r="A26" s="765"/>
      <c r="B26" s="757" t="s">
        <v>208</v>
      </c>
      <c r="C26" s="755" t="s">
        <v>20</v>
      </c>
      <c r="D26" s="319"/>
      <c r="E26" s="314">
        <v>19518</v>
      </c>
      <c r="F26" s="314">
        <v>10228</v>
      </c>
      <c r="G26" s="314">
        <v>9290</v>
      </c>
      <c r="H26" s="315">
        <v>18330</v>
      </c>
      <c r="I26" s="315">
        <v>8658</v>
      </c>
      <c r="J26" s="315">
        <v>9672</v>
      </c>
      <c r="K26" s="316">
        <f t="shared" si="1"/>
        <v>-1188</v>
      </c>
      <c r="L26" s="321">
        <f t="shared" si="2"/>
        <v>-1570</v>
      </c>
      <c r="M26" s="321">
        <f t="shared" si="3"/>
        <v>382</v>
      </c>
      <c r="N26" s="277"/>
    </row>
    <row r="27" spans="1:14" ht="17.25" customHeight="1">
      <c r="A27" s="765"/>
      <c r="B27" s="758"/>
      <c r="C27" s="756"/>
      <c r="D27" s="322" t="s">
        <v>230</v>
      </c>
      <c r="E27" s="317">
        <f>E26/632724*100</f>
        <v>3.0847573349517323</v>
      </c>
      <c r="F27" s="317">
        <f>F26/377627*100</f>
        <v>2.708492771968106</v>
      </c>
      <c r="G27" s="317">
        <f>G26/255097*100</f>
        <v>3.64175196101875</v>
      </c>
      <c r="H27" s="318">
        <f>H26/$H$6*100</f>
        <v>3.0727966137211347</v>
      </c>
      <c r="I27" s="318">
        <f>I26/345070*100</f>
        <v>2.5090561335381225</v>
      </c>
      <c r="J27" s="318">
        <f>J26/251455*100</f>
        <v>3.846413871269213</v>
      </c>
      <c r="K27" s="324">
        <f t="shared" si="1"/>
        <v>-0.01196072123059766</v>
      </c>
      <c r="L27" s="324">
        <f t="shared" si="2"/>
        <v>-0.1994366384299835</v>
      </c>
      <c r="M27" s="324">
        <f t="shared" si="3"/>
        <v>0.20466191025046276</v>
      </c>
      <c r="N27" s="277"/>
    </row>
    <row r="28" spans="1:14" ht="17.25" customHeight="1">
      <c r="A28" s="765"/>
      <c r="B28" s="757" t="s">
        <v>209</v>
      </c>
      <c r="C28" s="763" t="s">
        <v>210</v>
      </c>
      <c r="D28" s="319"/>
      <c r="E28" s="314">
        <v>12341</v>
      </c>
      <c r="F28" s="314">
        <v>8295</v>
      </c>
      <c r="G28" s="314">
        <v>4046</v>
      </c>
      <c r="H28" s="315">
        <v>11955</v>
      </c>
      <c r="I28" s="315">
        <v>7880</v>
      </c>
      <c r="J28" s="315">
        <v>4075</v>
      </c>
      <c r="K28" s="316">
        <f t="shared" si="1"/>
        <v>-386</v>
      </c>
      <c r="L28" s="321">
        <f t="shared" si="2"/>
        <v>-415</v>
      </c>
      <c r="M28" s="321">
        <f t="shared" si="3"/>
        <v>29</v>
      </c>
      <c r="N28" s="277"/>
    </row>
    <row r="29" spans="1:14" ht="17.25" customHeight="1">
      <c r="A29" s="765"/>
      <c r="B29" s="758"/>
      <c r="C29" s="756"/>
      <c r="D29" s="322" t="s">
        <v>230</v>
      </c>
      <c r="E29" s="317">
        <f>E28/632724*100</f>
        <v>1.9504554908617344</v>
      </c>
      <c r="F29" s="317">
        <f>F28/377627*100</f>
        <v>2.19661200073088</v>
      </c>
      <c r="G29" s="317">
        <f>G28/255097*100</f>
        <v>1.5860633406116105</v>
      </c>
      <c r="H29" s="318">
        <f>H28/$H$6*100</f>
        <v>2.0041071204056826</v>
      </c>
      <c r="I29" s="318">
        <f>I28/345070*100</f>
        <v>2.28359463297302</v>
      </c>
      <c r="J29" s="318">
        <f>J28/251455*100</f>
        <v>1.620568292537432</v>
      </c>
      <c r="K29" s="324">
        <f t="shared" si="1"/>
        <v>0.0536516295439482</v>
      </c>
      <c r="L29" s="324">
        <f t="shared" si="2"/>
        <v>0.08698263224214031</v>
      </c>
      <c r="M29" s="324">
        <f t="shared" si="3"/>
        <v>0.03450495192582159</v>
      </c>
      <c r="N29" s="277"/>
    </row>
    <row r="30" spans="1:14" ht="17.25" customHeight="1">
      <c r="A30" s="765"/>
      <c r="B30" s="757" t="s">
        <v>211</v>
      </c>
      <c r="C30" s="773" t="s">
        <v>225</v>
      </c>
      <c r="D30" s="319"/>
      <c r="E30" s="314">
        <v>21738</v>
      </c>
      <c r="F30" s="314">
        <v>15580</v>
      </c>
      <c r="G30" s="314">
        <v>6158</v>
      </c>
      <c r="H30" s="315">
        <v>19938</v>
      </c>
      <c r="I30" s="315">
        <v>14022</v>
      </c>
      <c r="J30" s="315">
        <v>5916</v>
      </c>
      <c r="K30" s="316">
        <f t="shared" si="1"/>
        <v>-1800</v>
      </c>
      <c r="L30" s="321">
        <f t="shared" si="2"/>
        <v>-1558</v>
      </c>
      <c r="M30" s="321">
        <f t="shared" si="3"/>
        <v>-242</v>
      </c>
      <c r="N30" s="277"/>
    </row>
    <row r="31" spans="1:14" ht="17.25" customHeight="1">
      <c r="A31" s="765"/>
      <c r="B31" s="758"/>
      <c r="C31" s="771"/>
      <c r="D31" s="322" t="s">
        <v>230</v>
      </c>
      <c r="E31" s="317">
        <f>E30/632724*100</f>
        <v>3.435621218730442</v>
      </c>
      <c r="F31" s="317">
        <f>F30/377627*100</f>
        <v>4.1257643124035095</v>
      </c>
      <c r="G31" s="317">
        <f>G30/255097*100</f>
        <v>2.4139837003179183</v>
      </c>
      <c r="H31" s="318">
        <f>H30/$H$6*100</f>
        <v>3.342357822387997</v>
      </c>
      <c r="I31" s="318">
        <f>I30/345070*100</f>
        <v>4.063523343089808</v>
      </c>
      <c r="J31" s="318">
        <f>J30/251455*100</f>
        <v>2.3527072438408463</v>
      </c>
      <c r="K31" s="324">
        <f t="shared" si="1"/>
        <v>-0.09326339634244496</v>
      </c>
      <c r="L31" s="324">
        <f t="shared" si="2"/>
        <v>-0.06224096931370138</v>
      </c>
      <c r="M31" s="324">
        <f t="shared" si="3"/>
        <v>-0.06127645647707203</v>
      </c>
      <c r="N31" s="277"/>
    </row>
    <row r="32" spans="1:14" ht="17.25" customHeight="1">
      <c r="A32" s="765"/>
      <c r="B32" s="757" t="s">
        <v>212</v>
      </c>
      <c r="C32" s="763" t="s">
        <v>213</v>
      </c>
      <c r="D32" s="319"/>
      <c r="E32" s="314">
        <v>32136</v>
      </c>
      <c r="F32" s="314">
        <v>13450</v>
      </c>
      <c r="G32" s="314">
        <v>18686</v>
      </c>
      <c r="H32" s="315">
        <v>30582</v>
      </c>
      <c r="I32" s="315">
        <v>11858</v>
      </c>
      <c r="J32" s="315">
        <v>18724</v>
      </c>
      <c r="K32" s="316">
        <f t="shared" si="1"/>
        <v>-1554</v>
      </c>
      <c r="L32" s="321">
        <f t="shared" si="2"/>
        <v>-1592</v>
      </c>
      <c r="M32" s="321">
        <f t="shared" si="3"/>
        <v>38</v>
      </c>
      <c r="N32" s="277"/>
    </row>
    <row r="33" spans="1:14" ht="17.25" customHeight="1">
      <c r="A33" s="765"/>
      <c r="B33" s="758"/>
      <c r="C33" s="756"/>
      <c r="D33" s="322" t="s">
        <v>230</v>
      </c>
      <c r="E33" s="317">
        <f>E32/632724*100</f>
        <v>5.078991787888558</v>
      </c>
      <c r="F33" s="317">
        <f>F32/377627*100</f>
        <v>3.561715661221258</v>
      </c>
      <c r="G33" s="317">
        <f>G32/255097*100</f>
        <v>7.3250567431212446</v>
      </c>
      <c r="H33" s="318">
        <f>H32/$H$6*100</f>
        <v>5.126692091697749</v>
      </c>
      <c r="I33" s="318">
        <f>I32/345070*100</f>
        <v>3.4364042078418873</v>
      </c>
      <c r="J33" s="318">
        <f>J32/251455*100</f>
        <v>7.4462627507904</v>
      </c>
      <c r="K33" s="324">
        <f t="shared" si="1"/>
        <v>0.04770030380919099</v>
      </c>
      <c r="L33" s="324">
        <f t="shared" si="2"/>
        <v>-0.12531145337937089</v>
      </c>
      <c r="M33" s="324">
        <f t="shared" si="3"/>
        <v>0.12120600766915501</v>
      </c>
      <c r="N33" s="277"/>
    </row>
    <row r="34" spans="1:14" ht="17.25" customHeight="1">
      <c r="A34" s="765"/>
      <c r="B34" s="757" t="s">
        <v>214</v>
      </c>
      <c r="C34" s="770" t="s">
        <v>226</v>
      </c>
      <c r="D34" s="319"/>
      <c r="E34" s="314">
        <v>23522</v>
      </c>
      <c r="F34" s="314">
        <v>10098</v>
      </c>
      <c r="G34" s="314">
        <v>13424</v>
      </c>
      <c r="H34" s="315">
        <v>21125</v>
      </c>
      <c r="I34" s="315">
        <v>9046</v>
      </c>
      <c r="J34" s="315">
        <v>12079</v>
      </c>
      <c r="K34" s="316">
        <f t="shared" si="1"/>
        <v>-2397</v>
      </c>
      <c r="L34" s="321">
        <f t="shared" si="2"/>
        <v>-1052</v>
      </c>
      <c r="M34" s="321">
        <f t="shared" si="3"/>
        <v>-1345</v>
      </c>
      <c r="N34" s="277"/>
    </row>
    <row r="35" spans="1:14" ht="17.25" customHeight="1">
      <c r="A35" s="765"/>
      <c r="B35" s="758"/>
      <c r="C35" s="771"/>
      <c r="D35" s="322" t="s">
        <v>230</v>
      </c>
      <c r="E35" s="317">
        <f>E34/632724*100</f>
        <v>3.7175767001093685</v>
      </c>
      <c r="F35" s="317">
        <f>F34/377627*100</f>
        <v>2.6740672674358557</v>
      </c>
      <c r="G35" s="317">
        <f>G34/255097*100</f>
        <v>5.26231198328479</v>
      </c>
      <c r="H35" s="318">
        <f>H34/$H$6*100</f>
        <v>3.541343615104145</v>
      </c>
      <c r="I35" s="318">
        <f>I34/345070*100</f>
        <v>2.621497087547454</v>
      </c>
      <c r="J35" s="318">
        <f>J34/251455*100</f>
        <v>4.803642798910341</v>
      </c>
      <c r="K35" s="324">
        <f t="shared" si="1"/>
        <v>-0.1762330850052236</v>
      </c>
      <c r="L35" s="324">
        <f t="shared" si="2"/>
        <v>-0.052570179888401736</v>
      </c>
      <c r="M35" s="324">
        <f t="shared" si="3"/>
        <v>-0.4586691843744486</v>
      </c>
      <c r="N35" s="277"/>
    </row>
    <row r="36" spans="1:14" ht="17.25" customHeight="1">
      <c r="A36" s="765"/>
      <c r="B36" s="757" t="s">
        <v>215</v>
      </c>
      <c r="C36" s="772" t="s">
        <v>25</v>
      </c>
      <c r="D36" s="319"/>
      <c r="E36" s="314">
        <v>37571</v>
      </c>
      <c r="F36" s="314">
        <v>16530</v>
      </c>
      <c r="G36" s="314">
        <v>21041</v>
      </c>
      <c r="H36" s="315">
        <v>35520</v>
      </c>
      <c r="I36" s="315">
        <v>16042</v>
      </c>
      <c r="J36" s="315">
        <v>19478</v>
      </c>
      <c r="K36" s="316">
        <f t="shared" si="1"/>
        <v>-2051</v>
      </c>
      <c r="L36" s="321">
        <f t="shared" si="2"/>
        <v>-488</v>
      </c>
      <c r="M36" s="321">
        <f t="shared" si="3"/>
        <v>-1563</v>
      </c>
      <c r="N36" s="277"/>
    </row>
    <row r="37" spans="1:14" ht="17.25" customHeight="1">
      <c r="A37" s="765"/>
      <c r="B37" s="758"/>
      <c r="C37" s="771"/>
      <c r="D37" s="322" t="s">
        <v>230</v>
      </c>
      <c r="E37" s="317">
        <f>E36/632724*100</f>
        <v>5.937976115968416</v>
      </c>
      <c r="F37" s="317">
        <f>F36/377627*100</f>
        <v>4.37733530706226</v>
      </c>
      <c r="G37" s="317">
        <f>G36/255097*100</f>
        <v>8.248234985123307</v>
      </c>
      <c r="H37" s="318">
        <f>H36/$H$6*100</f>
        <v>5.95448640040233</v>
      </c>
      <c r="I37" s="318">
        <f>I36/345070*100</f>
        <v>4.648911814994059</v>
      </c>
      <c r="J37" s="318">
        <f>J36/251455*100</f>
        <v>7.7461175955936445</v>
      </c>
      <c r="K37" s="324">
        <f t="shared" si="1"/>
        <v>0.016510284433914002</v>
      </c>
      <c r="L37" s="324">
        <f t="shared" si="2"/>
        <v>0.2715765079317993</v>
      </c>
      <c r="M37" s="324">
        <f t="shared" si="3"/>
        <v>-0.5021173895296629</v>
      </c>
      <c r="N37" s="277"/>
    </row>
    <row r="38" spans="1:14" ht="17.25" customHeight="1">
      <c r="A38" s="765"/>
      <c r="B38" s="757" t="s">
        <v>216</v>
      </c>
      <c r="C38" s="755" t="s">
        <v>26</v>
      </c>
      <c r="D38" s="319"/>
      <c r="E38" s="314">
        <v>59354</v>
      </c>
      <c r="F38" s="314">
        <v>15621</v>
      </c>
      <c r="G38" s="314">
        <v>43733</v>
      </c>
      <c r="H38" s="315">
        <v>68699</v>
      </c>
      <c r="I38" s="315">
        <v>18165</v>
      </c>
      <c r="J38" s="315">
        <v>50534</v>
      </c>
      <c r="K38" s="316">
        <f t="shared" si="1"/>
        <v>9345</v>
      </c>
      <c r="L38" s="321">
        <f t="shared" si="2"/>
        <v>2544</v>
      </c>
      <c r="M38" s="321">
        <f t="shared" si="3"/>
        <v>6801</v>
      </c>
      <c r="N38" s="277"/>
    </row>
    <row r="39" spans="1:14" ht="17.25" customHeight="1">
      <c r="A39" s="765"/>
      <c r="B39" s="758"/>
      <c r="C39" s="756"/>
      <c r="D39" s="322" t="s">
        <v>230</v>
      </c>
      <c r="E39" s="317">
        <f>E38/632724*100</f>
        <v>9.38070944045113</v>
      </c>
      <c r="F39" s="317">
        <f>F38/377627*100</f>
        <v>4.136621586909834</v>
      </c>
      <c r="G39" s="317">
        <f>G38/255097*100</f>
        <v>17.143674759013237</v>
      </c>
      <c r="H39" s="318">
        <f>H38/$H$6*100</f>
        <v>11.516533255102468</v>
      </c>
      <c r="I39" s="318">
        <f>I38/345070*100</f>
        <v>5.2641493030399635</v>
      </c>
      <c r="J39" s="318">
        <f>J38/251455*100</f>
        <v>20.096637569346402</v>
      </c>
      <c r="K39" s="324">
        <f t="shared" si="1"/>
        <v>2.1358238146513386</v>
      </c>
      <c r="L39" s="324">
        <f t="shared" si="2"/>
        <v>1.1275277161301291</v>
      </c>
      <c r="M39" s="324">
        <f t="shared" si="3"/>
        <v>2.9529628103331653</v>
      </c>
      <c r="N39" s="277"/>
    </row>
    <row r="40" spans="1:14" ht="17.25" customHeight="1">
      <c r="A40" s="765"/>
      <c r="B40" s="757" t="s">
        <v>217</v>
      </c>
      <c r="C40" s="772" t="s">
        <v>28</v>
      </c>
      <c r="D40" s="319"/>
      <c r="E40" s="314">
        <v>6423</v>
      </c>
      <c r="F40" s="314">
        <v>4243</v>
      </c>
      <c r="G40" s="314">
        <v>2180</v>
      </c>
      <c r="H40" s="315">
        <v>3778</v>
      </c>
      <c r="I40" s="315">
        <v>2212</v>
      </c>
      <c r="J40" s="315">
        <v>1566</v>
      </c>
      <c r="K40" s="316">
        <f t="shared" si="1"/>
        <v>-2645</v>
      </c>
      <c r="L40" s="321">
        <f t="shared" si="2"/>
        <v>-2031</v>
      </c>
      <c r="M40" s="321">
        <f t="shared" si="3"/>
        <v>-614</v>
      </c>
      <c r="N40" s="277"/>
    </row>
    <row r="41" spans="1:14" ht="17.25" customHeight="1">
      <c r="A41" s="765"/>
      <c r="B41" s="758"/>
      <c r="C41" s="771"/>
      <c r="D41" s="322" t="s">
        <v>230</v>
      </c>
      <c r="E41" s="317">
        <f>E40/632724*100</f>
        <v>1.0151345610408329</v>
      </c>
      <c r="F41" s="328">
        <f>F40/377627*100</f>
        <v>1.1235955056179776</v>
      </c>
      <c r="G41" s="317">
        <f>G40/255097*100</f>
        <v>0.8545768864392761</v>
      </c>
      <c r="H41" s="318">
        <f>H40/$H$6*100</f>
        <v>0.6333347303130631</v>
      </c>
      <c r="I41" s="318">
        <f>I40/345070*100</f>
        <v>0.6410293563624772</v>
      </c>
      <c r="J41" s="318">
        <f>J40/251455*100</f>
        <v>0.6227754468990475</v>
      </c>
      <c r="K41" s="324">
        <f t="shared" si="1"/>
        <v>-0.3817998307277698</v>
      </c>
      <c r="L41" s="324">
        <f t="shared" si="2"/>
        <v>-0.48256614925550045</v>
      </c>
      <c r="M41" s="324">
        <f t="shared" si="3"/>
        <v>-0.23180143954022858</v>
      </c>
      <c r="N41" s="277"/>
    </row>
    <row r="42" spans="1:14" ht="17.25" customHeight="1">
      <c r="A42" s="765"/>
      <c r="B42" s="757" t="s">
        <v>218</v>
      </c>
      <c r="C42" s="763" t="s">
        <v>227</v>
      </c>
      <c r="D42" s="319"/>
      <c r="E42" s="314">
        <v>44741</v>
      </c>
      <c r="F42" s="314">
        <v>27735</v>
      </c>
      <c r="G42" s="314">
        <v>17006</v>
      </c>
      <c r="H42" s="315">
        <v>36445</v>
      </c>
      <c r="I42" s="315">
        <v>24462</v>
      </c>
      <c r="J42" s="315">
        <v>11983</v>
      </c>
      <c r="K42" s="316">
        <f t="shared" si="1"/>
        <v>-8296</v>
      </c>
      <c r="L42" s="321">
        <f t="shared" si="2"/>
        <v>-3273</v>
      </c>
      <c r="M42" s="321">
        <f t="shared" si="3"/>
        <v>-5023</v>
      </c>
      <c r="N42" s="277"/>
    </row>
    <row r="43" spans="1:14" ht="17.25" customHeight="1">
      <c r="A43" s="765"/>
      <c r="B43" s="758"/>
      <c r="C43" s="756"/>
      <c r="D43" s="322" t="s">
        <v>230</v>
      </c>
      <c r="E43" s="317">
        <f>E42/632724*100</f>
        <v>7.0711716324969505</v>
      </c>
      <c r="F43" s="317">
        <f>F42/377627*100</f>
        <v>7.344548986168892</v>
      </c>
      <c r="G43" s="317">
        <f>G42/255097*100</f>
        <v>6.666483729718499</v>
      </c>
      <c r="H43" s="318">
        <f>H42/$H$6*100</f>
        <v>6.109551150412808</v>
      </c>
      <c r="I43" s="318">
        <f>I42/345070*100</f>
        <v>7.08899643550584</v>
      </c>
      <c r="J43" s="318">
        <f>J42/251455*100</f>
        <v>4.765464993736454</v>
      </c>
      <c r="K43" s="324">
        <f t="shared" si="1"/>
        <v>-0.9616204820841423</v>
      </c>
      <c r="L43" s="324">
        <f t="shared" si="2"/>
        <v>-0.2555525506630518</v>
      </c>
      <c r="M43" s="324">
        <f t="shared" si="3"/>
        <v>-1.9010187359820456</v>
      </c>
      <c r="N43" s="278"/>
    </row>
    <row r="44" spans="1:14" ht="17.25" customHeight="1">
      <c r="A44" s="765"/>
      <c r="B44" s="757" t="s">
        <v>219</v>
      </c>
      <c r="C44" s="763" t="s">
        <v>228</v>
      </c>
      <c r="D44" s="319"/>
      <c r="E44" s="314">
        <v>24909</v>
      </c>
      <c r="F44" s="314">
        <v>19659</v>
      </c>
      <c r="G44" s="314">
        <v>5250</v>
      </c>
      <c r="H44" s="315">
        <v>22867</v>
      </c>
      <c r="I44" s="315">
        <v>17412</v>
      </c>
      <c r="J44" s="315">
        <v>5455</v>
      </c>
      <c r="K44" s="316">
        <f t="shared" si="1"/>
        <v>-2042</v>
      </c>
      <c r="L44" s="321">
        <f t="shared" si="2"/>
        <v>-2247</v>
      </c>
      <c r="M44" s="321">
        <f t="shared" si="3"/>
        <v>205</v>
      </c>
      <c r="N44" s="277"/>
    </row>
    <row r="45" spans="1:14" ht="17.25" customHeight="1">
      <c r="A45" s="766"/>
      <c r="B45" s="758"/>
      <c r="C45" s="756"/>
      <c r="D45" s="322" t="s">
        <v>230</v>
      </c>
      <c r="E45" s="317">
        <f>E44/632724*100</f>
        <v>3.9367876040738143</v>
      </c>
      <c r="F45" s="317">
        <f>F44/377627*100</f>
        <v>5.205930719996187</v>
      </c>
      <c r="G45" s="317">
        <f>G44/255097*100</f>
        <v>2.058040666883578</v>
      </c>
      <c r="H45" s="318">
        <f>H44/$H$6*100</f>
        <v>3.833368257826579</v>
      </c>
      <c r="I45" s="318">
        <f>I44/345070*100</f>
        <v>5.045932709305358</v>
      </c>
      <c r="J45" s="318">
        <f>J44/251455*100</f>
        <v>2.1693742419120716</v>
      </c>
      <c r="K45" s="324">
        <f t="shared" si="1"/>
        <v>-0.10341934624723548</v>
      </c>
      <c r="L45" s="324">
        <f t="shared" si="2"/>
        <v>-0.15999801069082853</v>
      </c>
      <c r="M45" s="324">
        <f t="shared" si="3"/>
        <v>0.11133357502849384</v>
      </c>
      <c r="N45" s="277"/>
    </row>
    <row r="46" spans="1:14" ht="17.25" customHeight="1">
      <c r="A46" s="751" t="s">
        <v>229</v>
      </c>
      <c r="B46" s="755" t="s">
        <v>107</v>
      </c>
      <c r="C46" s="755"/>
      <c r="D46" s="319"/>
      <c r="E46" s="314">
        <v>11698</v>
      </c>
      <c r="F46" s="314">
        <v>7015</v>
      </c>
      <c r="G46" s="314">
        <v>4683</v>
      </c>
      <c r="H46" s="315">
        <v>24825</v>
      </c>
      <c r="I46" s="315">
        <v>12937</v>
      </c>
      <c r="J46" s="315">
        <v>11888</v>
      </c>
      <c r="K46" s="316">
        <f t="shared" si="1"/>
        <v>13127</v>
      </c>
      <c r="L46" s="321">
        <f t="shared" si="2"/>
        <v>5922</v>
      </c>
      <c r="M46" s="321">
        <f t="shared" si="3"/>
        <v>7205</v>
      </c>
      <c r="N46" s="277"/>
    </row>
    <row r="47" spans="1:14" ht="17.25" customHeight="1">
      <c r="A47" s="774"/>
      <c r="B47" s="775"/>
      <c r="C47" s="775"/>
      <c r="D47" s="322" t="s">
        <v>230</v>
      </c>
      <c r="E47" s="317">
        <f>E46/632724*100</f>
        <v>1.8488314020015046</v>
      </c>
      <c r="F47" s="317">
        <f>F46/377627*100</f>
        <v>1.8576531868748791</v>
      </c>
      <c r="G47" s="317">
        <f>G46/255097*100</f>
        <v>1.8357722748601515</v>
      </c>
      <c r="H47" s="318">
        <f>H46/$H$6*100</f>
        <v>4.1616026151460535</v>
      </c>
      <c r="I47" s="318">
        <f>I46/345070*100</f>
        <v>3.749094386646188</v>
      </c>
      <c r="J47" s="318">
        <f>J46/251455*100</f>
        <v>4.727684874033127</v>
      </c>
      <c r="K47" s="324">
        <f t="shared" si="1"/>
        <v>2.312771213144549</v>
      </c>
      <c r="L47" s="324">
        <f t="shared" si="2"/>
        <v>1.8914411997713088</v>
      </c>
      <c r="M47" s="324">
        <f t="shared" si="3"/>
        <v>2.8919125991729753</v>
      </c>
      <c r="N47" s="277"/>
    </row>
    <row r="48" spans="1:18" ht="13.5" customHeight="1">
      <c r="A48" s="743" t="s">
        <v>249</v>
      </c>
      <c r="B48" s="743"/>
      <c r="C48" s="744" t="s">
        <v>250</v>
      </c>
      <c r="D48" s="744"/>
      <c r="E48" s="744"/>
      <c r="F48" s="744"/>
      <c r="G48" s="744"/>
      <c r="H48" s="744"/>
      <c r="I48" s="744"/>
      <c r="J48" s="744"/>
      <c r="K48" s="744"/>
      <c r="L48" s="744"/>
      <c r="M48" s="744"/>
      <c r="O48" s="6"/>
      <c r="P48" s="6"/>
      <c r="Q48" s="1"/>
      <c r="R48" s="12"/>
    </row>
    <row r="49" spans="1:13" ht="13.5">
      <c r="A49" s="343"/>
      <c r="B49" s="343"/>
      <c r="C49" s="745"/>
      <c r="D49" s="745"/>
      <c r="E49" s="745"/>
      <c r="F49" s="745"/>
      <c r="G49" s="745"/>
      <c r="H49" s="745"/>
      <c r="I49" s="745"/>
      <c r="J49" s="745"/>
      <c r="K49" s="745"/>
      <c r="L49" s="745"/>
      <c r="M49" s="745"/>
    </row>
    <row r="50" spans="1:12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3:10" s="90" customFormat="1" ht="13.5">
      <c r="C51" s="747"/>
      <c r="D51" s="748"/>
      <c r="E51" s="125"/>
      <c r="F51" s="125"/>
      <c r="G51" s="125"/>
      <c r="H51" s="125"/>
      <c r="I51" s="125"/>
      <c r="J51" s="125"/>
    </row>
    <row r="52" spans="3:4" ht="13.5">
      <c r="C52" s="748"/>
      <c r="D52" s="748"/>
    </row>
    <row r="54" ht="13.5">
      <c r="C54" s="126"/>
    </row>
    <row r="88" spans="14:15" ht="13.5">
      <c r="N88" s="40"/>
      <c r="O88" s="40"/>
    </row>
  </sheetData>
  <sheetProtection/>
  <mergeCells count="54">
    <mergeCell ref="A12:A17"/>
    <mergeCell ref="C32:C33"/>
    <mergeCell ref="C30:C31"/>
    <mergeCell ref="A46:A47"/>
    <mergeCell ref="B46:C47"/>
    <mergeCell ref="B44:B45"/>
    <mergeCell ref="B18:B19"/>
    <mergeCell ref="B42:B43"/>
    <mergeCell ref="B40:B41"/>
    <mergeCell ref="B32:B33"/>
    <mergeCell ref="B24:B25"/>
    <mergeCell ref="A18:A45"/>
    <mergeCell ref="C38:C39"/>
    <mergeCell ref="C36:C37"/>
    <mergeCell ref="B36:B37"/>
    <mergeCell ref="C40:C41"/>
    <mergeCell ref="C44:C45"/>
    <mergeCell ref="B30:B31"/>
    <mergeCell ref="C42:C43"/>
    <mergeCell ref="B26:B27"/>
    <mergeCell ref="B38:B39"/>
    <mergeCell ref="B28:B29"/>
    <mergeCell ref="C28:C29"/>
    <mergeCell ref="C26:C27"/>
    <mergeCell ref="A8:A11"/>
    <mergeCell ref="A6:C7"/>
    <mergeCell ref="A3:D5"/>
    <mergeCell ref="B34:B35"/>
    <mergeCell ref="C34:C35"/>
    <mergeCell ref="B8:B9"/>
    <mergeCell ref="C20:C21"/>
    <mergeCell ref="C18:C19"/>
    <mergeCell ref="C16:C17"/>
    <mergeCell ref="B16:B17"/>
    <mergeCell ref="C8:C9"/>
    <mergeCell ref="B20:B21"/>
    <mergeCell ref="K3:M3"/>
    <mergeCell ref="K4:M4"/>
    <mergeCell ref="C12:C13"/>
    <mergeCell ref="B12:B13"/>
    <mergeCell ref="B10:B11"/>
    <mergeCell ref="C10:C11"/>
    <mergeCell ref="B14:B15"/>
    <mergeCell ref="C14:C15"/>
    <mergeCell ref="A48:B48"/>
    <mergeCell ref="C48:M49"/>
    <mergeCell ref="A1:M1"/>
    <mergeCell ref="C51:D52"/>
    <mergeCell ref="E4:G4"/>
    <mergeCell ref="H4:J4"/>
    <mergeCell ref="E3:J3"/>
    <mergeCell ref="C24:C25"/>
    <mergeCell ref="C22:C23"/>
    <mergeCell ref="B22:B23"/>
  </mergeCells>
  <printOptions horizontalCentered="1"/>
  <pageMargins left="0.4724409448818898" right="0.31496062992125984" top="0.7086614173228347" bottom="0.5511811023622047" header="0.5118110236220472" footer="0.31496062992125984"/>
  <pageSetup horizontalDpi="600" verticalDpi="600" orientation="portrait" paperSize="9" scale="90" r:id="rId2"/>
  <headerFooter alignWithMargins="0">
    <oddFooter>&amp;C16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P44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3.75390625" style="0" customWidth="1"/>
    <col min="2" max="2" width="2.00390625" style="0" customWidth="1"/>
    <col min="3" max="3" width="16.625" style="0" customWidth="1"/>
    <col min="4" max="4" width="9.75390625" style="0" customWidth="1"/>
    <col min="5" max="5" width="10.875" style="0" customWidth="1"/>
    <col min="6" max="9" width="11.375" style="0" customWidth="1"/>
    <col min="10" max="10" width="9.375" style="0" customWidth="1"/>
    <col min="11" max="11" width="9.125" style="0" customWidth="1"/>
    <col min="12" max="12" width="7.00390625" style="0" customWidth="1"/>
    <col min="13" max="13" width="5.00390625" style="0" customWidth="1"/>
    <col min="14" max="14" width="9.125" style="0" customWidth="1"/>
    <col min="15" max="16" width="5.00390625" style="0" customWidth="1"/>
  </cols>
  <sheetData>
    <row r="1" spans="1:16" ht="14.25">
      <c r="A1" s="685" t="s">
        <v>130</v>
      </c>
      <c r="B1" s="685"/>
      <c r="C1" s="685"/>
      <c r="D1" s="685"/>
      <c r="E1" s="685"/>
      <c r="F1" s="685"/>
      <c r="G1" s="685"/>
      <c r="H1" s="685"/>
      <c r="I1" s="685"/>
      <c r="J1" s="49"/>
      <c r="K1" s="6"/>
      <c r="L1" s="6"/>
      <c r="M1" s="6"/>
      <c r="N1" s="6"/>
      <c r="O1" s="6"/>
      <c r="P1" s="6"/>
    </row>
    <row r="2" ht="7.5" customHeight="1"/>
    <row r="3" spans="1:13" ht="18.75" customHeight="1">
      <c r="A3" s="689" t="s">
        <v>124</v>
      </c>
      <c r="B3" s="736"/>
      <c r="C3" s="736"/>
      <c r="D3" s="690"/>
      <c r="E3" s="704" t="s">
        <v>192</v>
      </c>
      <c r="F3" s="684" t="s">
        <v>117</v>
      </c>
      <c r="G3" s="682"/>
      <c r="H3" s="681" t="s">
        <v>118</v>
      </c>
      <c r="I3" s="682"/>
      <c r="J3" s="788" t="s">
        <v>142</v>
      </c>
      <c r="K3" s="659"/>
      <c r="L3" s="659"/>
      <c r="M3" s="659"/>
    </row>
    <row r="4" spans="1:13" ht="18.75" customHeight="1">
      <c r="A4" s="691"/>
      <c r="B4" s="737"/>
      <c r="C4" s="737"/>
      <c r="D4" s="692"/>
      <c r="E4" s="705"/>
      <c r="F4" s="235" t="s">
        <v>115</v>
      </c>
      <c r="G4" s="45" t="s">
        <v>116</v>
      </c>
      <c r="H4" s="235" t="s">
        <v>115</v>
      </c>
      <c r="I4" s="45" t="s">
        <v>116</v>
      </c>
      <c r="J4" s="788"/>
      <c r="K4" s="784" t="s">
        <v>194</v>
      </c>
      <c r="L4" s="786" t="s">
        <v>142</v>
      </c>
      <c r="M4" s="659"/>
    </row>
    <row r="5" spans="1:13" ht="13.5">
      <c r="A5" s="693"/>
      <c r="B5" s="738"/>
      <c r="C5" s="738"/>
      <c r="D5" s="694"/>
      <c r="E5" s="148" t="s">
        <v>120</v>
      </c>
      <c r="F5" s="148" t="s">
        <v>120</v>
      </c>
      <c r="G5" s="148" t="s">
        <v>120</v>
      </c>
      <c r="H5" s="148" t="s">
        <v>120</v>
      </c>
      <c r="I5" s="148" t="s">
        <v>120</v>
      </c>
      <c r="J5" s="660" t="s">
        <v>120</v>
      </c>
      <c r="K5" s="785"/>
      <c r="L5" s="787"/>
      <c r="M5" s="659"/>
    </row>
    <row r="6" spans="1:13" ht="30" customHeight="1">
      <c r="A6" s="734" t="s">
        <v>125</v>
      </c>
      <c r="B6" s="776" t="s">
        <v>119</v>
      </c>
      <c r="C6" s="780"/>
      <c r="D6" s="154"/>
      <c r="E6" s="166">
        <v>347570</v>
      </c>
      <c r="F6" s="166">
        <v>123884</v>
      </c>
      <c r="G6" s="166">
        <v>158847</v>
      </c>
      <c r="H6" s="166">
        <v>8538</v>
      </c>
      <c r="I6" s="166">
        <v>52998</v>
      </c>
      <c r="J6" s="661">
        <v>3303</v>
      </c>
      <c r="K6" s="662">
        <f>SUM(F6,G6,H6,I6)</f>
        <v>344267</v>
      </c>
      <c r="L6" s="662">
        <f>E6-K6</f>
        <v>3303</v>
      </c>
      <c r="M6" s="659"/>
    </row>
    <row r="7" spans="1:13" s="137" customFormat="1" ht="17.25" customHeight="1">
      <c r="A7" s="783"/>
      <c r="B7" s="781"/>
      <c r="C7" s="782"/>
      <c r="D7" s="167" t="s">
        <v>50</v>
      </c>
      <c r="E7" s="149">
        <f>SUM(F7:I7)</f>
        <v>100</v>
      </c>
      <c r="F7" s="149">
        <f>F6/$K$6*100</f>
        <v>35.98486058785768</v>
      </c>
      <c r="G7" s="149">
        <f>G6/$K$6*100</f>
        <v>46.14064083981329</v>
      </c>
      <c r="H7" s="149">
        <f>H6/$K$6*100</f>
        <v>2.480051820244171</v>
      </c>
      <c r="I7" s="149">
        <f>I6/$K$6*100</f>
        <v>15.394446752084864</v>
      </c>
      <c r="J7" s="663">
        <f>J6/$K$6*100</f>
        <v>0.959429744936343</v>
      </c>
      <c r="K7" s="664"/>
      <c r="L7" s="664"/>
      <c r="M7" s="664"/>
    </row>
    <row r="8" spans="1:13" ht="30" customHeight="1">
      <c r="A8" s="783"/>
      <c r="B8" s="140"/>
      <c r="C8" s="776" t="s">
        <v>121</v>
      </c>
      <c r="D8" s="777"/>
      <c r="E8" s="19">
        <v>279301</v>
      </c>
      <c r="F8" s="170">
        <v>92266</v>
      </c>
      <c r="G8" s="171">
        <v>128918</v>
      </c>
      <c r="H8" s="171">
        <v>7204</v>
      </c>
      <c r="I8" s="171">
        <v>47943</v>
      </c>
      <c r="J8" s="665">
        <v>2970</v>
      </c>
      <c r="K8" s="662">
        <f>SUM(F8,G8,H8,I8)</f>
        <v>276331</v>
      </c>
      <c r="L8" s="662">
        <f>E8-K8</f>
        <v>2970</v>
      </c>
      <c r="M8" s="659"/>
    </row>
    <row r="9" spans="1:13" s="137" customFormat="1" ht="17.25" customHeight="1">
      <c r="A9" s="783"/>
      <c r="B9" s="141"/>
      <c r="C9" s="168"/>
      <c r="D9" s="167" t="s">
        <v>50</v>
      </c>
      <c r="E9" s="149">
        <f>SUM(F9:I9)</f>
        <v>100.00000000000001</v>
      </c>
      <c r="F9" s="173">
        <f>F8/$K$8*100</f>
        <v>33.389666740249915</v>
      </c>
      <c r="G9" s="172">
        <f>G8/$K$8*100</f>
        <v>46.65346993279799</v>
      </c>
      <c r="H9" s="172">
        <f>H8/$K$8*100</f>
        <v>2.607018394606468</v>
      </c>
      <c r="I9" s="172">
        <f>I8/$K$8*100</f>
        <v>17.34984493234563</v>
      </c>
      <c r="J9" s="663"/>
      <c r="K9" s="664"/>
      <c r="L9" s="664"/>
      <c r="M9" s="664"/>
    </row>
    <row r="10" spans="1:13" ht="30" customHeight="1">
      <c r="A10" s="783"/>
      <c r="B10" s="29"/>
      <c r="C10" s="778" t="s">
        <v>122</v>
      </c>
      <c r="D10" s="779"/>
      <c r="E10" s="19">
        <v>62900</v>
      </c>
      <c r="F10" s="169">
        <v>30323</v>
      </c>
      <c r="G10" s="169">
        <v>28228</v>
      </c>
      <c r="H10" s="169">
        <v>1144</v>
      </c>
      <c r="I10" s="169">
        <v>2932</v>
      </c>
      <c r="J10" s="665">
        <v>273</v>
      </c>
      <c r="K10" s="662">
        <f>SUM(F10,G10,H10,I10)</f>
        <v>62627</v>
      </c>
      <c r="L10" s="662">
        <f>E10-K10</f>
        <v>273</v>
      </c>
      <c r="M10" s="659"/>
    </row>
    <row r="11" spans="1:13" s="137" customFormat="1" ht="17.25" customHeight="1">
      <c r="A11" s="783"/>
      <c r="B11" s="142"/>
      <c r="C11" s="145"/>
      <c r="D11" s="167" t="s">
        <v>50</v>
      </c>
      <c r="E11" s="149">
        <f>SUM(F11:I11)</f>
        <v>100</v>
      </c>
      <c r="F11" s="172">
        <f>F10/$K$10*100</f>
        <v>48.418413783192555</v>
      </c>
      <c r="G11" s="172">
        <f>G10/$K$10*100</f>
        <v>45.073211234770945</v>
      </c>
      <c r="H11" s="172">
        <f>H10/$K$10*100</f>
        <v>1.8266881696392927</v>
      </c>
      <c r="I11" s="172">
        <f>I10/$K$10*100</f>
        <v>4.681686812397209</v>
      </c>
      <c r="J11" s="663"/>
      <c r="K11" s="664"/>
      <c r="L11" s="664"/>
      <c r="M11" s="664"/>
    </row>
    <row r="12" spans="1:13" ht="30" customHeight="1">
      <c r="A12" s="783"/>
      <c r="B12" s="29"/>
      <c r="C12" s="778" t="s">
        <v>123</v>
      </c>
      <c r="D12" s="779"/>
      <c r="E12" s="171">
        <v>5369</v>
      </c>
      <c r="F12" s="171">
        <v>1295</v>
      </c>
      <c r="G12" s="171">
        <v>1701</v>
      </c>
      <c r="H12" s="171">
        <v>190</v>
      </c>
      <c r="I12" s="171">
        <v>2123</v>
      </c>
      <c r="J12" s="666">
        <v>60</v>
      </c>
      <c r="K12" s="662">
        <f>SUM(F12,G12,H12,I12)</f>
        <v>5309</v>
      </c>
      <c r="L12" s="662">
        <f>E12-K12</f>
        <v>60</v>
      </c>
      <c r="M12" s="659"/>
    </row>
    <row r="13" spans="1:13" s="137" customFormat="1" ht="17.25" customHeight="1">
      <c r="A13" s="138"/>
      <c r="B13" s="143"/>
      <c r="C13" s="145"/>
      <c r="D13" s="167" t="s">
        <v>50</v>
      </c>
      <c r="E13" s="173">
        <f>SUM(F13:I13)</f>
        <v>100</v>
      </c>
      <c r="F13" s="172">
        <f>F12/$K$12*100</f>
        <v>24.392540968167264</v>
      </c>
      <c r="G13" s="172">
        <f>G12/$K$12*100</f>
        <v>32.0399321906197</v>
      </c>
      <c r="H13" s="172">
        <f>H12/$K$12*100</f>
        <v>3.5788284045959693</v>
      </c>
      <c r="I13" s="172">
        <f>I12/$K$12*100</f>
        <v>39.988698436617064</v>
      </c>
      <c r="J13" s="663"/>
      <c r="K13" s="664"/>
      <c r="L13" s="664"/>
      <c r="M13" s="664"/>
    </row>
    <row r="14" spans="1:13" ht="30" customHeight="1">
      <c r="A14" s="734" t="s">
        <v>126</v>
      </c>
      <c r="B14" s="776" t="s">
        <v>119</v>
      </c>
      <c r="C14" s="780"/>
      <c r="D14" s="4"/>
      <c r="E14" s="18">
        <v>344104</v>
      </c>
      <c r="F14" s="18">
        <v>124911</v>
      </c>
      <c r="G14" s="18">
        <v>137094</v>
      </c>
      <c r="H14" s="18">
        <v>10302</v>
      </c>
      <c r="I14" s="18">
        <v>69015</v>
      </c>
      <c r="J14" s="661">
        <v>2782</v>
      </c>
      <c r="K14" s="662">
        <f>SUM(F14,G14,H14,I14)</f>
        <v>341322</v>
      </c>
      <c r="L14" s="662">
        <f>E14-K14</f>
        <v>2782</v>
      </c>
      <c r="M14" s="659"/>
    </row>
    <row r="15" spans="1:13" s="137" customFormat="1" ht="17.25" customHeight="1">
      <c r="A15" s="735"/>
      <c r="B15" s="781"/>
      <c r="C15" s="782"/>
      <c r="D15" s="183" t="s">
        <v>49</v>
      </c>
      <c r="E15" s="184">
        <f>(E14/E$6-1)*100</f>
        <v>-0.9972091952700213</v>
      </c>
      <c r="F15" s="184">
        <f>(F14/F$6-1)*100</f>
        <v>0.8290013238190674</v>
      </c>
      <c r="G15" s="184">
        <f>(G14/G$6-1)*100</f>
        <v>-13.694309618689681</v>
      </c>
      <c r="H15" s="184">
        <f>(H14/H$6-1)*100</f>
        <v>20.660576247364727</v>
      </c>
      <c r="I15" s="184">
        <f>(I14/I$6-1)*100</f>
        <v>30.221895165855315</v>
      </c>
      <c r="J15" s="667"/>
      <c r="K15" s="664"/>
      <c r="L15" s="664"/>
      <c r="M15" s="664"/>
    </row>
    <row r="16" spans="1:13" s="137" customFormat="1" ht="17.25" customHeight="1">
      <c r="A16" s="735"/>
      <c r="B16" s="135"/>
      <c r="C16" s="144"/>
      <c r="D16" s="178" t="s">
        <v>50</v>
      </c>
      <c r="E16" s="173">
        <f>SUM(F16:I16)</f>
        <v>100</v>
      </c>
      <c r="F16" s="149">
        <f>F14/$K$14*100</f>
        <v>36.596234640603306</v>
      </c>
      <c r="G16" s="149">
        <f>G14/$K$14*100</f>
        <v>40.165591435653134</v>
      </c>
      <c r="H16" s="149">
        <f>H14/$K$14*100</f>
        <v>3.0182642783061158</v>
      </c>
      <c r="I16" s="149">
        <f>I14/$K$14*100</f>
        <v>20.219909645437443</v>
      </c>
      <c r="J16" s="663"/>
      <c r="K16" s="664"/>
      <c r="L16" s="664"/>
      <c r="M16" s="664"/>
    </row>
    <row r="17" spans="1:13" ht="30" customHeight="1">
      <c r="A17" s="735"/>
      <c r="B17" s="140"/>
      <c r="C17" s="776" t="s">
        <v>121</v>
      </c>
      <c r="D17" s="777"/>
      <c r="E17" s="179">
        <v>283106</v>
      </c>
      <c r="F17" s="181">
        <v>96043</v>
      </c>
      <c r="G17" s="174">
        <v>113084</v>
      </c>
      <c r="H17" s="174">
        <v>8712</v>
      </c>
      <c r="I17" s="174">
        <v>62729</v>
      </c>
      <c r="J17" s="665">
        <v>2538</v>
      </c>
      <c r="K17" s="662">
        <f>SUM(F17,G17,H17,I17)</f>
        <v>280568</v>
      </c>
      <c r="L17" s="662">
        <f>E17-K17</f>
        <v>2538</v>
      </c>
      <c r="M17" s="659"/>
    </row>
    <row r="18" spans="1:13" s="137" customFormat="1" ht="17.25" customHeight="1">
      <c r="A18" s="735"/>
      <c r="B18" s="141"/>
      <c r="C18" s="177"/>
      <c r="D18" s="180" t="s">
        <v>49</v>
      </c>
      <c r="E18" s="175">
        <f>(E17/E$8-1)*100</f>
        <v>1.3623295297904514</v>
      </c>
      <c r="F18" s="182">
        <f>(F17/F$8-1)*100</f>
        <v>4.093598942188881</v>
      </c>
      <c r="G18" s="175">
        <f>(G17/G$8-1)*100</f>
        <v>-12.28222591104423</v>
      </c>
      <c r="H18" s="175">
        <f>(H17/H$8-1)*100</f>
        <v>20.932815102720713</v>
      </c>
      <c r="I18" s="175">
        <f>(I17/I$8-1)*100</f>
        <v>30.84079010491625</v>
      </c>
      <c r="J18" s="668"/>
      <c r="K18" s="664"/>
      <c r="L18" s="664"/>
      <c r="M18" s="664"/>
    </row>
    <row r="19" spans="1:13" s="137" customFormat="1" ht="17.25" customHeight="1">
      <c r="A19" s="735"/>
      <c r="B19" s="141"/>
      <c r="C19" s="178"/>
      <c r="D19" s="144" t="s">
        <v>50</v>
      </c>
      <c r="E19" s="173">
        <f>SUM(F19:I19)</f>
        <v>100</v>
      </c>
      <c r="F19" s="149">
        <f>F17/$K$17*100</f>
        <v>34.231630121753014</v>
      </c>
      <c r="G19" s="147">
        <f>G17/$K$17*100</f>
        <v>40.30538051381483</v>
      </c>
      <c r="H19" s="147">
        <f>H17/$K$17*100</f>
        <v>3.105129594251661</v>
      </c>
      <c r="I19" s="147">
        <f>I17/$K$17*100</f>
        <v>22.35785977018049</v>
      </c>
      <c r="J19" s="663"/>
      <c r="K19" s="664"/>
      <c r="L19" s="664"/>
      <c r="M19" s="664"/>
    </row>
    <row r="20" spans="1:13" ht="30" customHeight="1">
      <c r="A20" s="735"/>
      <c r="B20" s="29"/>
      <c r="C20" s="778" t="s">
        <v>122</v>
      </c>
      <c r="D20" s="779"/>
      <c r="E20" s="179">
        <v>55148</v>
      </c>
      <c r="F20" s="179">
        <v>27506</v>
      </c>
      <c r="G20" s="179">
        <v>22382</v>
      </c>
      <c r="H20" s="179">
        <v>1356</v>
      </c>
      <c r="I20" s="179">
        <v>3692</v>
      </c>
      <c r="J20" s="665">
        <v>212</v>
      </c>
      <c r="K20" s="662">
        <f>SUM(F20,G20,H20,I20)</f>
        <v>54936</v>
      </c>
      <c r="L20" s="662">
        <f>E20-K20</f>
        <v>212</v>
      </c>
      <c r="M20" s="659"/>
    </row>
    <row r="21" spans="1:13" s="137" customFormat="1" ht="17.25" customHeight="1">
      <c r="A21" s="735"/>
      <c r="B21" s="142"/>
      <c r="C21" s="177"/>
      <c r="D21" s="180" t="s">
        <v>49</v>
      </c>
      <c r="E21" s="175">
        <f>(E20/E$10-1)*100</f>
        <v>-12.324324324324321</v>
      </c>
      <c r="F21" s="175">
        <f>(F20/F$10-1)*100</f>
        <v>-9.289977904560898</v>
      </c>
      <c r="G21" s="175">
        <f>(G20/G$10-1)*100</f>
        <v>-20.709933399461523</v>
      </c>
      <c r="H21" s="175">
        <f>(H20/H$10-1)*100</f>
        <v>18.53146853146854</v>
      </c>
      <c r="I21" s="175">
        <f>(I20/I$10-1)*100</f>
        <v>25.92087312414735</v>
      </c>
      <c r="J21" s="668"/>
      <c r="K21" s="664"/>
      <c r="L21" s="664"/>
      <c r="M21" s="664"/>
    </row>
    <row r="22" spans="1:13" s="137" customFormat="1" ht="17.25" customHeight="1">
      <c r="A22" s="735"/>
      <c r="B22" s="142"/>
      <c r="C22" s="178"/>
      <c r="D22" s="144" t="s">
        <v>50</v>
      </c>
      <c r="E22" s="173">
        <f>SUM(F22:I22)</f>
        <v>100.00000000000001</v>
      </c>
      <c r="F22" s="147">
        <f>F20/$K$20*100</f>
        <v>50.06917139944663</v>
      </c>
      <c r="G22" s="147">
        <f>G20/$K$20*100</f>
        <v>40.74195427406437</v>
      </c>
      <c r="H22" s="147">
        <f>H20/$K$20*100</f>
        <v>2.4683267802533857</v>
      </c>
      <c r="I22" s="147">
        <f>I20/$K$20*100</f>
        <v>6.720547546235619</v>
      </c>
      <c r="J22" s="663"/>
      <c r="K22" s="664"/>
      <c r="L22" s="664"/>
      <c r="M22" s="664"/>
    </row>
    <row r="23" spans="1:13" ht="30" customHeight="1">
      <c r="A23" s="735"/>
      <c r="B23" s="29"/>
      <c r="C23" s="778" t="s">
        <v>123</v>
      </c>
      <c r="D23" s="779"/>
      <c r="E23" s="174">
        <v>5850</v>
      </c>
      <c r="F23" s="174">
        <v>1362</v>
      </c>
      <c r="G23" s="174">
        <v>1628</v>
      </c>
      <c r="H23" s="174">
        <v>234</v>
      </c>
      <c r="I23" s="174">
        <v>2594</v>
      </c>
      <c r="J23" s="666">
        <v>32</v>
      </c>
      <c r="K23" s="662">
        <f>SUM(F23,G23,H23,I23)</f>
        <v>5818</v>
      </c>
      <c r="L23" s="662">
        <f>E23-K23</f>
        <v>32</v>
      </c>
      <c r="M23" s="659"/>
    </row>
    <row r="24" spans="1:13" s="137" customFormat="1" ht="17.25" customHeight="1">
      <c r="A24" s="138"/>
      <c r="B24" s="142"/>
      <c r="C24" s="177"/>
      <c r="D24" s="180" t="s">
        <v>49</v>
      </c>
      <c r="E24" s="175">
        <f>(E23/E$12-1)*100</f>
        <v>8.9588377723971</v>
      </c>
      <c r="F24" s="175">
        <f>(F23/F$12-1)*100</f>
        <v>5.173745173745181</v>
      </c>
      <c r="G24" s="175">
        <f>(G23/G$12-1)*100</f>
        <v>-4.291593180482067</v>
      </c>
      <c r="H24" s="175">
        <f>(H23/H$12-1)*100</f>
        <v>23.15789473684211</v>
      </c>
      <c r="I24" s="175">
        <f>(I23/I$12-1)*100</f>
        <v>22.185586434291093</v>
      </c>
      <c r="J24" s="668"/>
      <c r="K24" s="664"/>
      <c r="L24" s="664"/>
      <c r="M24" s="664"/>
    </row>
    <row r="25" spans="1:13" s="137" customFormat="1" ht="17.25" customHeight="1">
      <c r="A25" s="138"/>
      <c r="B25" s="143"/>
      <c r="C25" s="178"/>
      <c r="D25" s="136" t="s">
        <v>50</v>
      </c>
      <c r="E25" s="173">
        <f>SUM(F25:I25)</f>
        <v>100</v>
      </c>
      <c r="F25" s="139">
        <f>F23/$K$23*100</f>
        <v>23.410106565830183</v>
      </c>
      <c r="G25" s="139">
        <f>G23/$K$23*100</f>
        <v>27.982124441388795</v>
      </c>
      <c r="H25" s="139">
        <f>H23/$K$23*100</f>
        <v>4.022000687521484</v>
      </c>
      <c r="I25" s="139">
        <f>I23/$K$23*100</f>
        <v>44.585768305259535</v>
      </c>
      <c r="J25" s="663"/>
      <c r="K25" s="664"/>
      <c r="L25" s="664"/>
      <c r="M25" s="664"/>
    </row>
    <row r="26" spans="1:13" ht="30" customHeight="1">
      <c r="A26" s="734" t="s">
        <v>127</v>
      </c>
      <c r="B26" s="776" t="s">
        <v>119</v>
      </c>
      <c r="C26" s="780"/>
      <c r="D26" s="4"/>
      <c r="E26" s="18">
        <v>338397</v>
      </c>
      <c r="F26" s="18">
        <v>120081</v>
      </c>
      <c r="G26" s="18">
        <v>115171</v>
      </c>
      <c r="H26" s="18">
        <v>11364</v>
      </c>
      <c r="I26" s="18">
        <v>76584</v>
      </c>
      <c r="J26" s="661">
        <v>15197</v>
      </c>
      <c r="K26" s="662">
        <f>SUM(F26,G26,H26,I26)</f>
        <v>323200</v>
      </c>
      <c r="L26" s="662">
        <f>E26-K26</f>
        <v>15197</v>
      </c>
      <c r="M26" s="659"/>
    </row>
    <row r="27" spans="1:13" s="137" customFormat="1" ht="17.25" customHeight="1">
      <c r="A27" s="735"/>
      <c r="B27" s="781"/>
      <c r="C27" s="782"/>
      <c r="D27" s="183" t="s">
        <v>49</v>
      </c>
      <c r="E27" s="184">
        <f>(E26/E$14-1)*100</f>
        <v>-1.6585102178411137</v>
      </c>
      <c r="F27" s="184">
        <f>(F26/F$14-1)*100</f>
        <v>-3.866753128227296</v>
      </c>
      <c r="G27" s="184">
        <f>(G26/G$14-1)*100</f>
        <v>-15.991217704640615</v>
      </c>
      <c r="H27" s="184">
        <f>(H26/H$14-1)*100</f>
        <v>10.308677926616184</v>
      </c>
      <c r="I27" s="184">
        <f>(I26/I$14-1)*100</f>
        <v>10.967181047598352</v>
      </c>
      <c r="J27" s="667"/>
      <c r="K27" s="664"/>
      <c r="L27" s="664"/>
      <c r="M27" s="664"/>
    </row>
    <row r="28" spans="1:13" s="137" customFormat="1" ht="17.25" customHeight="1">
      <c r="A28" s="735"/>
      <c r="B28" s="135"/>
      <c r="C28" s="144"/>
      <c r="D28" s="178" t="s">
        <v>50</v>
      </c>
      <c r="E28" s="173">
        <f>SUM(F28:I28)</f>
        <v>100</v>
      </c>
      <c r="F28" s="149">
        <f>F26/$K$26*100</f>
        <v>37.15377475247525</v>
      </c>
      <c r="G28" s="149">
        <f>G26/$K$26*100</f>
        <v>35.634591584158414</v>
      </c>
      <c r="H28" s="149">
        <f>H26/$K$26*100</f>
        <v>3.5160891089108905</v>
      </c>
      <c r="I28" s="149">
        <f>I26/$K$26*100</f>
        <v>23.695544554455445</v>
      </c>
      <c r="J28" s="663"/>
      <c r="K28" s="664"/>
      <c r="L28" s="664"/>
      <c r="M28" s="664"/>
    </row>
    <row r="29" spans="1:13" ht="30" customHeight="1">
      <c r="A29" s="735"/>
      <c r="B29" s="140"/>
      <c r="C29" s="776" t="s">
        <v>121</v>
      </c>
      <c r="D29" s="777"/>
      <c r="E29" s="179">
        <v>286395</v>
      </c>
      <c r="F29" s="181">
        <v>96298</v>
      </c>
      <c r="G29" s="174">
        <v>96925</v>
      </c>
      <c r="H29" s="174">
        <v>9578</v>
      </c>
      <c r="I29" s="174">
        <v>69826</v>
      </c>
      <c r="J29" s="665">
        <v>13768</v>
      </c>
      <c r="K29" s="662">
        <f>SUM(F29,G29,H29,I29)</f>
        <v>272627</v>
      </c>
      <c r="L29" s="662">
        <f>E29-K29</f>
        <v>13768</v>
      </c>
      <c r="M29" s="659"/>
    </row>
    <row r="30" spans="1:13" s="137" customFormat="1" ht="17.25" customHeight="1">
      <c r="A30" s="735"/>
      <c r="B30" s="141"/>
      <c r="C30" s="177"/>
      <c r="D30" s="180" t="s">
        <v>49</v>
      </c>
      <c r="E30" s="175">
        <f>(E29/E$17-1)*100</f>
        <v>1.1617556674885066</v>
      </c>
      <c r="F30" s="182">
        <f>(F29/F$17-1)*100</f>
        <v>0.26550607540372084</v>
      </c>
      <c r="G30" s="175">
        <f>(G29/G$17-1)*100</f>
        <v>-14.289377807647409</v>
      </c>
      <c r="H30" s="175">
        <f>(H29/H$17-1)*100</f>
        <v>9.940312213039482</v>
      </c>
      <c r="I30" s="175">
        <f>(I29/I$17-1)*100</f>
        <v>11.313746433069237</v>
      </c>
      <c r="J30" s="668"/>
      <c r="K30" s="664"/>
      <c r="L30" s="664"/>
      <c r="M30" s="664"/>
    </row>
    <row r="31" spans="1:13" s="137" customFormat="1" ht="17.25" customHeight="1">
      <c r="A31" s="735"/>
      <c r="B31" s="141"/>
      <c r="C31" s="178"/>
      <c r="D31" s="144" t="s">
        <v>50</v>
      </c>
      <c r="E31" s="173">
        <f>SUM(F31:I31)</f>
        <v>100</v>
      </c>
      <c r="F31" s="149">
        <f>F29/$K$29*100</f>
        <v>35.3222534818635</v>
      </c>
      <c r="G31" s="147">
        <f>G29/$K$29*100</f>
        <v>35.552238039519196</v>
      </c>
      <c r="H31" s="147">
        <f>H29/$K$29*100</f>
        <v>3.5132250290690212</v>
      </c>
      <c r="I31" s="147">
        <f>I29/$K$29*100</f>
        <v>25.612283449548283</v>
      </c>
      <c r="J31" s="663"/>
      <c r="K31" s="664"/>
      <c r="L31" s="664"/>
      <c r="M31" s="664"/>
    </row>
    <row r="32" spans="1:13" ht="30" customHeight="1">
      <c r="A32" s="735"/>
      <c r="B32" s="29"/>
      <c r="C32" s="778" t="s">
        <v>122</v>
      </c>
      <c r="D32" s="779"/>
      <c r="E32" s="179">
        <v>45747</v>
      </c>
      <c r="F32" s="179">
        <v>22411</v>
      </c>
      <c r="G32" s="179">
        <v>16681</v>
      </c>
      <c r="H32" s="179">
        <v>1524</v>
      </c>
      <c r="I32" s="179">
        <v>4066</v>
      </c>
      <c r="J32" s="665">
        <v>1065</v>
      </c>
      <c r="K32" s="662">
        <f>SUM(F32,G32,H32,I32)</f>
        <v>44682</v>
      </c>
      <c r="L32" s="662">
        <f>E32-K32</f>
        <v>1065</v>
      </c>
      <c r="M32" s="659"/>
    </row>
    <row r="33" spans="1:13" s="137" customFormat="1" ht="17.25" customHeight="1">
      <c r="A33" s="735"/>
      <c r="B33" s="142"/>
      <c r="C33" s="177"/>
      <c r="D33" s="180" t="s">
        <v>49</v>
      </c>
      <c r="E33" s="175">
        <f>(E32/E$20-1)*100</f>
        <v>-17.04685573366215</v>
      </c>
      <c r="F33" s="175">
        <f>(F32/F$20-1)*100</f>
        <v>-18.523231294990183</v>
      </c>
      <c r="G33" s="175">
        <f>(G32/G$20-1)*100</f>
        <v>-25.471360915021002</v>
      </c>
      <c r="H33" s="175">
        <f>(H32/H$20-1)*100</f>
        <v>12.389380530973447</v>
      </c>
      <c r="I33" s="175">
        <f>(I32/I$20-1)*100</f>
        <v>10.130010834236192</v>
      </c>
      <c r="J33" s="668"/>
      <c r="K33" s="664"/>
      <c r="L33" s="664"/>
      <c r="M33" s="664"/>
    </row>
    <row r="34" spans="1:13" s="137" customFormat="1" ht="17.25" customHeight="1">
      <c r="A34" s="735"/>
      <c r="B34" s="142"/>
      <c r="C34" s="178"/>
      <c r="D34" s="144" t="s">
        <v>50</v>
      </c>
      <c r="E34" s="173">
        <f>SUM(F34:I34)</f>
        <v>100</v>
      </c>
      <c r="F34" s="147">
        <f>F32/$K$32*100</f>
        <v>50.156662638198824</v>
      </c>
      <c r="G34" s="147">
        <f>G32/$K$32*100</f>
        <v>37.33270668278054</v>
      </c>
      <c r="H34" s="147">
        <f>H32/$K$32*100</f>
        <v>3.4107694373573247</v>
      </c>
      <c r="I34" s="147">
        <f>I32/$K$32*100</f>
        <v>9.099861241663309</v>
      </c>
      <c r="J34" s="663"/>
      <c r="K34" s="664"/>
      <c r="L34" s="664"/>
      <c r="M34" s="664"/>
    </row>
    <row r="35" spans="1:13" ht="30" customHeight="1">
      <c r="A35" s="735"/>
      <c r="B35" s="29"/>
      <c r="C35" s="778" t="s">
        <v>123</v>
      </c>
      <c r="D35" s="779"/>
      <c r="E35" s="174">
        <v>6255</v>
      </c>
      <c r="F35" s="174">
        <v>1372</v>
      </c>
      <c r="G35" s="174">
        <v>1565</v>
      </c>
      <c r="H35" s="174">
        <v>262</v>
      </c>
      <c r="I35" s="174">
        <v>2692</v>
      </c>
      <c r="J35" s="666">
        <v>364</v>
      </c>
      <c r="K35" s="662">
        <f>SUM(F35,G35,H35,I35)</f>
        <v>5891</v>
      </c>
      <c r="L35" s="662">
        <f>E35-K35</f>
        <v>364</v>
      </c>
      <c r="M35" s="659"/>
    </row>
    <row r="36" spans="1:13" s="137" customFormat="1" ht="17.25" customHeight="1">
      <c r="A36" s="138"/>
      <c r="B36" s="142"/>
      <c r="C36" s="177"/>
      <c r="D36" s="176" t="s">
        <v>49</v>
      </c>
      <c r="E36" s="175">
        <f>(E35/E$23-1)*100</f>
        <v>6.923076923076921</v>
      </c>
      <c r="F36" s="175">
        <f>(F35/F$23-1)*100</f>
        <v>0.7342143906020615</v>
      </c>
      <c r="G36" s="175">
        <f>(G35/G$23-1)*100</f>
        <v>-3.8697788697788726</v>
      </c>
      <c r="H36" s="175">
        <f>(H35/H$23-1)*100</f>
        <v>11.965811965811968</v>
      </c>
      <c r="I36" s="175">
        <f>(I35/I$23-1)*100</f>
        <v>3.7779491133384635</v>
      </c>
      <c r="J36" s="668"/>
      <c r="K36" s="664"/>
      <c r="L36" s="664"/>
      <c r="M36" s="664"/>
    </row>
    <row r="37" spans="1:13" s="137" customFormat="1" ht="17.25" customHeight="1">
      <c r="A37" s="146"/>
      <c r="B37" s="143"/>
      <c r="C37" s="178"/>
      <c r="D37" s="144" t="s">
        <v>50</v>
      </c>
      <c r="E37" s="173">
        <f>SUM(F37:I37)</f>
        <v>100</v>
      </c>
      <c r="F37" s="147">
        <f>F35/$K$35*100</f>
        <v>23.28976404685113</v>
      </c>
      <c r="G37" s="147">
        <f>G35/$K$35*100</f>
        <v>26.565948056357154</v>
      </c>
      <c r="H37" s="147">
        <f>H35/$K$35*100</f>
        <v>4.447462230521134</v>
      </c>
      <c r="I37" s="147">
        <f>I35/$K$35*100</f>
        <v>45.69682566627058</v>
      </c>
      <c r="J37" s="663"/>
      <c r="K37" s="664"/>
      <c r="L37" s="664"/>
      <c r="M37" s="664"/>
    </row>
    <row r="38" ht="13.5">
      <c r="A38" t="s">
        <v>193</v>
      </c>
    </row>
    <row r="39" spans="2:7" ht="13.5">
      <c r="B39" s="137" t="s">
        <v>414</v>
      </c>
      <c r="C39" s="137"/>
      <c r="D39" s="137"/>
      <c r="E39" s="137"/>
      <c r="F39" s="137"/>
      <c r="G39" s="137"/>
    </row>
    <row r="40" spans="2:7" ht="13.5">
      <c r="B40" s="137" t="s">
        <v>420</v>
      </c>
      <c r="C40" s="137" t="s">
        <v>415</v>
      </c>
      <c r="D40" s="137"/>
      <c r="E40" s="137"/>
      <c r="F40" s="137"/>
      <c r="G40" s="137"/>
    </row>
    <row r="41" spans="2:7" ht="13.5">
      <c r="B41" s="137"/>
      <c r="C41" s="137" t="s">
        <v>416</v>
      </c>
      <c r="D41" s="137"/>
      <c r="E41" s="137"/>
      <c r="F41" s="137"/>
      <c r="G41" s="137"/>
    </row>
    <row r="42" spans="2:7" ht="13.5">
      <c r="B42" s="137"/>
      <c r="C42" s="137" t="s">
        <v>419</v>
      </c>
      <c r="D42" s="137"/>
      <c r="E42" s="137"/>
      <c r="F42" s="137"/>
      <c r="G42" s="137"/>
    </row>
    <row r="43" spans="2:7" ht="13.5">
      <c r="B43" s="137"/>
      <c r="C43" s="137" t="s">
        <v>417</v>
      </c>
      <c r="D43" s="137"/>
      <c r="E43" s="137"/>
      <c r="F43" s="137"/>
      <c r="G43" s="137"/>
    </row>
    <row r="44" spans="2:7" ht="13.5">
      <c r="B44" s="137"/>
      <c r="C44" s="137" t="s">
        <v>418</v>
      </c>
      <c r="D44" s="137"/>
      <c r="E44" s="137"/>
      <c r="F44" s="137"/>
      <c r="G44" s="137"/>
    </row>
  </sheetData>
  <sheetProtection/>
  <mergeCells count="23">
    <mergeCell ref="K4:K5"/>
    <mergeCell ref="L4:L5"/>
    <mergeCell ref="A3:D5"/>
    <mergeCell ref="B6:C7"/>
    <mergeCell ref="J3:J4"/>
    <mergeCell ref="A1:I1"/>
    <mergeCell ref="F3:G3"/>
    <mergeCell ref="H3:I3"/>
    <mergeCell ref="E3:E4"/>
    <mergeCell ref="A26:A35"/>
    <mergeCell ref="B26:C27"/>
    <mergeCell ref="A6:A12"/>
    <mergeCell ref="A14:A23"/>
    <mergeCell ref="C29:D29"/>
    <mergeCell ref="C32:D32"/>
    <mergeCell ref="C35:D35"/>
    <mergeCell ref="C8:D8"/>
    <mergeCell ref="C10:D10"/>
    <mergeCell ref="C12:D12"/>
    <mergeCell ref="C17:D17"/>
    <mergeCell ref="C20:D20"/>
    <mergeCell ref="C23:D23"/>
    <mergeCell ref="B14:C15"/>
  </mergeCells>
  <printOptions horizontalCentered="1"/>
  <pageMargins left="0.62" right="0.5118110236220472" top="0.7086614173228347" bottom="0.5511811023622047" header="0.5118110236220472" footer="0.31496062992125984"/>
  <pageSetup horizontalDpi="600" verticalDpi="600" orientation="portrait" paperSize="9" scale="94" r:id="rId2"/>
  <headerFooter alignWithMargins="0">
    <oddFooter>&amp;C17</oddFoot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2012-06-11T04:19:57Z</cp:lastPrinted>
  <dcterms:created xsi:type="dcterms:W3CDTF">2011-10-18T10:26:13Z</dcterms:created>
  <dcterms:modified xsi:type="dcterms:W3CDTF">2012-09-04T02:52:28Z</dcterms:modified>
  <cp:category/>
  <cp:version/>
  <cp:contentType/>
  <cp:contentStatus/>
</cp:coreProperties>
</file>