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185" windowWidth="15330" windowHeight="4170" activeTab="0"/>
  </bookViews>
  <sheets>
    <sheet name="101" sheetId="1" r:id="rId1"/>
    <sheet name="102" sheetId="2" r:id="rId2"/>
    <sheet name="103" sheetId="3" r:id="rId3"/>
    <sheet name="104" sheetId="4" r:id="rId4"/>
    <sheet name="105" sheetId="5" r:id="rId5"/>
    <sheet name="106" sheetId="6" r:id="rId6"/>
    <sheet name="107" sheetId="7" r:id="rId7"/>
  </sheets>
  <externalReferences>
    <externalReference r:id="rId10"/>
  </externalReferences>
  <definedNames>
    <definedName name="_xlnm.Print_Area" localSheetId="0">'101'!$A$1:$AE$44</definedName>
    <definedName name="_xlnm.Print_Area" localSheetId="1">'102'!$A$1:$AA$42</definedName>
    <definedName name="_xlnm.Print_Area" localSheetId="6">'107'!$A$1:$AF$24</definedName>
  </definedNames>
  <calcPr fullCalcOnLoad="1"/>
</workbook>
</file>

<file path=xl/sharedStrings.xml><?xml version="1.0" encoding="utf-8"?>
<sst xmlns="http://schemas.openxmlformats.org/spreadsheetml/2006/main" count="244" uniqueCount="183">
  <si>
    <t>賦課期日現
在登録台数</t>
  </si>
  <si>
    <t>l,500cc超2,000cc以下</t>
  </si>
  <si>
    <t>2,000cc超2,500cc以下</t>
  </si>
  <si>
    <t>2,500cc超3,000cc以下</t>
  </si>
  <si>
    <t>3,000cc超3,500cc以下</t>
  </si>
  <si>
    <t>3,500cc超4,000cc以下</t>
  </si>
  <si>
    <t>4,000cc超4,500cc以下</t>
  </si>
  <si>
    <t>4,500cc超6,000cc以下</t>
  </si>
  <si>
    <t>6,000cc超</t>
  </si>
  <si>
    <t>1,000CC超l,500cc以下</t>
  </si>
  <si>
    <t>1トン以下</t>
  </si>
  <si>
    <t>1トン超2トン以下</t>
  </si>
  <si>
    <t>3トン超4トン以下</t>
  </si>
  <si>
    <t>5トン超6トン以下</t>
  </si>
  <si>
    <t>6トン超7トン以下</t>
  </si>
  <si>
    <t>7トン超8トン以下</t>
  </si>
  <si>
    <t>8トン超</t>
  </si>
  <si>
    <t>年度末現在
非課税台数</t>
  </si>
  <si>
    <t>⑥⑦のうち身
体障害者等に
係るもの</t>
  </si>
  <si>
    <t>⑧のうち天然ガ
スを動力源とす
る自動車の台数</t>
  </si>
  <si>
    <t>2トン超3トン以下</t>
  </si>
  <si>
    <t>自
家
用</t>
  </si>
  <si>
    <t>普通車（8t以下）</t>
  </si>
  <si>
    <t>普通車（8t　超）</t>
  </si>
  <si>
    <t>1,000cc以下</t>
  </si>
  <si>
    <t>l,500cc超</t>
  </si>
  <si>
    <t>営　業　車</t>
  </si>
  <si>
    <t>自　家　用</t>
  </si>
  <si>
    <t>乗　　　　　　　　　　用　　　　　　　　　　車</t>
  </si>
  <si>
    <t>　　　千円</t>
  </si>
  <si>
    <t>(1) 車種別、登録台数、調定額等に関する調（その1）</t>
  </si>
  <si>
    <t>1,OOOcc以下</t>
  </si>
  <si>
    <t>自
家
用</t>
  </si>
  <si>
    <t>　　　　千円</t>
  </si>
  <si>
    <t>年度末現在
調　定　額</t>
  </si>
  <si>
    <t>⑧のうちﾒﾀﾉｰﾙ　を動力源とする自動車の台数</t>
  </si>
  <si>
    <t>⑧のうち電気を
動力源とする自
動 車 の 台 数</t>
  </si>
  <si>
    <t>関  す  る  調</t>
  </si>
  <si>
    <t>被　け　ん　引　車</t>
  </si>
  <si>
    <t>　け　ん　引　車</t>
  </si>
  <si>
    <t>　　　①</t>
  </si>
  <si>
    <t>千円</t>
  </si>
  <si>
    <t>　　　②</t>
  </si>
  <si>
    <t>　　　③</t>
  </si>
  <si>
    <t>　　　④</t>
  </si>
  <si>
    <t>　　　⑤</t>
  </si>
  <si>
    <t>区　　　　分</t>
  </si>
  <si>
    <t>一　　般　　乗　　合　　用　　　</t>
  </si>
  <si>
    <t>一　般　乗　合　用　以　外　</t>
  </si>
  <si>
    <t>乗　　　　用　　　　車</t>
  </si>
  <si>
    <t>合　　　　　　　計</t>
  </si>
  <si>
    <t>特　種　用　途　車</t>
  </si>
  <si>
    <t>構成比
％</t>
  </si>
  <si>
    <t>区　　　　分</t>
  </si>
  <si>
    <t>賦課期日
現在台数</t>
  </si>
  <si>
    <r>
      <t>①</t>
    </r>
    <r>
      <rPr>
        <sz val="6"/>
        <color indexed="40"/>
        <rFont val="ＭＳ 明朝"/>
        <family val="1"/>
      </rPr>
      <t xml:space="preserve">  </t>
    </r>
    <r>
      <rPr>
        <sz val="11"/>
        <color indexed="40"/>
        <rFont val="ＭＳ 明朝"/>
        <family val="1"/>
      </rPr>
      <t>の</t>
    </r>
    <r>
      <rPr>
        <sz val="6"/>
        <color indexed="40"/>
        <rFont val="ＭＳ 明朝"/>
        <family val="1"/>
      </rPr>
      <t xml:space="preserve"> </t>
    </r>
    <r>
      <rPr>
        <sz val="11"/>
        <color indexed="40"/>
        <rFont val="ＭＳ 明朝"/>
        <family val="1"/>
      </rPr>
      <t>う</t>
    </r>
    <r>
      <rPr>
        <sz val="6"/>
        <color indexed="40"/>
        <rFont val="ＭＳ 明朝"/>
        <family val="1"/>
      </rPr>
      <t xml:space="preserve"> </t>
    </r>
    <r>
      <rPr>
        <sz val="11"/>
        <color indexed="40"/>
        <rFont val="ＭＳ 明朝"/>
        <family val="1"/>
      </rPr>
      <t>ち
非課税台数</t>
    </r>
  </si>
  <si>
    <t>①のうち課
税免除台数</t>
  </si>
  <si>
    <t>①のうち
減免台数</t>
  </si>
  <si>
    <r>
      <t>年度末現在
登</t>
    </r>
    <r>
      <rPr>
        <sz val="8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録</t>
    </r>
    <r>
      <rPr>
        <sz val="8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台</t>
    </r>
    <r>
      <rPr>
        <sz val="8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 xml:space="preserve">数 </t>
    </r>
  </si>
  <si>
    <t>営
業
用</t>
  </si>
  <si>
    <t>1,OOOcc以下</t>
  </si>
  <si>
    <t>1,OOOcc超l,500cc以下</t>
  </si>
  <si>
    <t>1,500cc超2,000cc以下</t>
  </si>
  <si>
    <t>3,000cc超3,500cc以下</t>
  </si>
  <si>
    <t xml:space="preserve">
ト
ラ
ッ
ク</t>
  </si>
  <si>
    <t>4トン超5トン以下</t>
  </si>
  <si>
    <t>年度末現在課
税免除台数</t>
  </si>
  <si>
    <r>
      <t>年度末現在
減</t>
    </r>
    <r>
      <rPr>
        <sz val="8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免</t>
    </r>
    <r>
      <rPr>
        <sz val="8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台</t>
    </r>
    <r>
      <rPr>
        <sz val="8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数</t>
    </r>
  </si>
  <si>
    <r>
      <t>年度末現在
課</t>
    </r>
    <r>
      <rPr>
        <sz val="8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税</t>
    </r>
    <r>
      <rPr>
        <sz val="8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台</t>
    </r>
    <r>
      <rPr>
        <sz val="8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数</t>
    </r>
  </si>
  <si>
    <t>平成10年
4月1日</t>
  </si>
  <si>
    <t>平成11年
4月1日</t>
  </si>
  <si>
    <t>平成12年
4月1日</t>
  </si>
  <si>
    <t>平成13年
4月1日</t>
  </si>
  <si>
    <t>平成14年
4月1日</t>
  </si>
  <si>
    <t>平成15年
4月1日</t>
  </si>
  <si>
    <t>平成16年
4月1日</t>
  </si>
  <si>
    <t>平成17年
4月1日</t>
  </si>
  <si>
    <t>平成18年
4月1日</t>
  </si>
  <si>
    <t>平成19年
4月1日</t>
  </si>
  <si>
    <t>平成20年
4月1日</t>
  </si>
  <si>
    <t>ト　　ラ　　ッ　　ク</t>
  </si>
  <si>
    <t>バ　　　　　　　ス</t>
  </si>
  <si>
    <t>平成21年
4月1日</t>
  </si>
  <si>
    <t>(２) 自動車登録台数の推移等</t>
  </si>
  <si>
    <t>け
ん
引
車 ・ 
被
け
ん
引
車 ・
貨
客
兼
用
車
を
除
く</t>
  </si>
  <si>
    <r>
      <t xml:space="preserve">差引課税台数
</t>
    </r>
    <r>
      <rPr>
        <sz val="8"/>
        <color indexed="40"/>
        <rFont val="ＭＳ 明朝"/>
        <family val="1"/>
      </rPr>
      <t>①-(②十③十④)</t>
    </r>
  </si>
  <si>
    <r>
      <t>賦</t>
    </r>
    <r>
      <rPr>
        <sz val="8"/>
        <color indexed="40"/>
        <rFont val="ＭＳ 明朝"/>
        <family val="1"/>
      </rPr>
      <t xml:space="preserve"> </t>
    </r>
    <r>
      <rPr>
        <sz val="11"/>
        <color indexed="40"/>
        <rFont val="ＭＳ 明朝"/>
        <family val="1"/>
      </rPr>
      <t>課</t>
    </r>
    <r>
      <rPr>
        <sz val="8"/>
        <color indexed="40"/>
        <rFont val="ＭＳ 明朝"/>
        <family val="1"/>
      </rPr>
      <t xml:space="preserve"> </t>
    </r>
    <r>
      <rPr>
        <sz val="11"/>
        <color indexed="40"/>
        <rFont val="ＭＳ 明朝"/>
        <family val="1"/>
      </rPr>
      <t>期</t>
    </r>
    <r>
      <rPr>
        <sz val="8"/>
        <color indexed="40"/>
        <rFont val="ＭＳ 明朝"/>
        <family val="1"/>
      </rPr>
      <t xml:space="preserve"> </t>
    </r>
    <r>
      <rPr>
        <sz val="11"/>
        <color indexed="40"/>
        <rFont val="ＭＳ 明朝"/>
        <family val="1"/>
      </rPr>
      <t>日
現在調定額</t>
    </r>
  </si>
  <si>
    <t>小　　　　　計①</t>
  </si>
  <si>
    <t>小　　　　　計②</t>
  </si>
  <si>
    <t>年度末現在課
税免除台数</t>
  </si>
  <si>
    <t>年度末現在
減 免 台 数</t>
  </si>
  <si>
    <t>年度末現在
課 税 台 数</t>
  </si>
  <si>
    <t>⑧のうち電気を
動力源とする自
動 車 の 台 数</t>
  </si>
  <si>
    <t>⑧のうちﾒﾀﾉｰﾙ　を動力源とする自動車の台数</t>
  </si>
  <si>
    <t>年度末現在
調　定　額</t>
  </si>
  <si>
    <t>80人超</t>
  </si>
  <si>
    <t>30人超40人以下</t>
  </si>
  <si>
    <t>40人超50人以下</t>
  </si>
  <si>
    <t>50人超60人以下</t>
  </si>
  <si>
    <t>60人超70人以下</t>
  </si>
  <si>
    <t>70人超80人以下</t>
  </si>
  <si>
    <t xml:space="preserve">    計（①＋②）　Ⓐ</t>
  </si>
  <si>
    <t>2トン超3トン以下</t>
  </si>
  <si>
    <t>⑥</t>
  </si>
  <si>
    <t>⑦</t>
  </si>
  <si>
    <t>⑧</t>
  </si>
  <si>
    <t xml:space="preserve">
業
用</t>
  </si>
  <si>
    <t>営</t>
  </si>
  <si>
    <t>指 　  数</t>
  </si>
  <si>
    <t>台 　　数
（台）</t>
  </si>
  <si>
    <t>台　　数
（台）</t>
  </si>
  <si>
    <t>台   　数
（台）</t>
  </si>
  <si>
    <t>指    数</t>
  </si>
  <si>
    <r>
      <t>対</t>
    </r>
    <r>
      <rPr>
        <sz val="6"/>
        <color indexed="40"/>
        <rFont val="ＭＳ 明朝"/>
        <family val="1"/>
      </rPr>
      <t xml:space="preserve"> </t>
    </r>
    <r>
      <rPr>
        <sz val="12"/>
        <color indexed="40"/>
        <rFont val="ＭＳ 明朝"/>
        <family val="1"/>
      </rPr>
      <t>前</t>
    </r>
    <r>
      <rPr>
        <sz val="6"/>
        <color indexed="40"/>
        <rFont val="ＭＳ 明朝"/>
        <family val="1"/>
      </rPr>
      <t xml:space="preserve"> </t>
    </r>
    <r>
      <rPr>
        <sz val="12"/>
        <color indexed="40"/>
        <rFont val="ＭＳ 明朝"/>
        <family val="1"/>
      </rPr>
      <t>年</t>
    </r>
    <r>
      <rPr>
        <sz val="6"/>
        <color indexed="40"/>
        <rFont val="ＭＳ 明朝"/>
        <family val="1"/>
      </rPr>
      <t xml:space="preserve"> </t>
    </r>
    <r>
      <rPr>
        <sz val="12"/>
        <color indexed="40"/>
        <rFont val="ＭＳ 明朝"/>
        <family val="1"/>
      </rPr>
      <t>比
（％）</t>
    </r>
  </si>
  <si>
    <r>
      <t>対</t>
    </r>
    <r>
      <rPr>
        <b/>
        <sz val="12"/>
        <color indexed="40"/>
        <rFont val="ＭＳ ゴシック"/>
        <family val="3"/>
      </rPr>
      <t>前</t>
    </r>
    <r>
      <rPr>
        <b/>
        <sz val="12"/>
        <color indexed="40"/>
        <rFont val="ＭＳ ゴシック"/>
        <family val="3"/>
      </rPr>
      <t>年</t>
    </r>
    <r>
      <rPr>
        <b/>
        <sz val="12"/>
        <color indexed="40"/>
        <rFont val="ＭＳ ゴシック"/>
        <family val="3"/>
      </rPr>
      <t>比
（％）</t>
    </r>
  </si>
  <si>
    <t>台 　 数
 (台）</t>
  </si>
  <si>
    <t>指     数</t>
  </si>
  <si>
    <t>指 　  数</t>
  </si>
  <si>
    <t>（その２）</t>
  </si>
  <si>
    <t>賦課期日
現在台数</t>
  </si>
  <si>
    <r>
      <t>①</t>
    </r>
    <r>
      <rPr>
        <sz val="6"/>
        <color indexed="40"/>
        <rFont val="ＭＳ 明朝"/>
        <family val="1"/>
      </rPr>
      <t xml:space="preserve">  </t>
    </r>
    <r>
      <rPr>
        <sz val="11"/>
        <color indexed="40"/>
        <rFont val="ＭＳ 明朝"/>
        <family val="1"/>
      </rPr>
      <t>の</t>
    </r>
    <r>
      <rPr>
        <sz val="6"/>
        <color indexed="40"/>
        <rFont val="ＭＳ 明朝"/>
        <family val="1"/>
      </rPr>
      <t xml:space="preserve"> </t>
    </r>
    <r>
      <rPr>
        <sz val="11"/>
        <color indexed="40"/>
        <rFont val="ＭＳ 明朝"/>
        <family val="1"/>
      </rPr>
      <t>う</t>
    </r>
    <r>
      <rPr>
        <sz val="6"/>
        <color indexed="40"/>
        <rFont val="ＭＳ 明朝"/>
        <family val="1"/>
      </rPr>
      <t xml:space="preserve"> </t>
    </r>
    <r>
      <rPr>
        <sz val="11"/>
        <color indexed="40"/>
        <rFont val="ＭＳ 明朝"/>
        <family val="1"/>
      </rPr>
      <t>ち
非課税台数</t>
    </r>
  </si>
  <si>
    <t>①のうち課
税免除台数</t>
  </si>
  <si>
    <t>①のうち
減免台数</t>
  </si>
  <si>
    <r>
      <t xml:space="preserve">差引課税台数
</t>
    </r>
    <r>
      <rPr>
        <sz val="8"/>
        <color indexed="40"/>
        <rFont val="ＭＳ 明朝"/>
        <family val="1"/>
      </rPr>
      <t>①-(②十③十④)</t>
    </r>
  </si>
  <si>
    <r>
      <t>賦</t>
    </r>
    <r>
      <rPr>
        <sz val="8"/>
        <color indexed="40"/>
        <rFont val="ＭＳ 明朝"/>
        <family val="1"/>
      </rPr>
      <t xml:space="preserve"> </t>
    </r>
    <r>
      <rPr>
        <sz val="11"/>
        <color indexed="40"/>
        <rFont val="ＭＳ 明朝"/>
        <family val="1"/>
      </rPr>
      <t>課</t>
    </r>
    <r>
      <rPr>
        <sz val="8"/>
        <color indexed="40"/>
        <rFont val="ＭＳ 明朝"/>
        <family val="1"/>
      </rPr>
      <t xml:space="preserve"> </t>
    </r>
    <r>
      <rPr>
        <sz val="11"/>
        <color indexed="40"/>
        <rFont val="ＭＳ 明朝"/>
        <family val="1"/>
      </rPr>
      <t>期</t>
    </r>
    <r>
      <rPr>
        <sz val="8"/>
        <color indexed="40"/>
        <rFont val="ＭＳ 明朝"/>
        <family val="1"/>
      </rPr>
      <t xml:space="preserve"> </t>
    </r>
    <r>
      <rPr>
        <sz val="11"/>
        <color indexed="40"/>
        <rFont val="ＭＳ 明朝"/>
        <family val="1"/>
      </rPr>
      <t>日
現在調定額</t>
    </r>
  </si>
  <si>
    <r>
      <t>年度末現在
登</t>
    </r>
    <r>
      <rPr>
        <sz val="8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録</t>
    </r>
    <r>
      <rPr>
        <sz val="8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台</t>
    </r>
    <r>
      <rPr>
        <sz val="8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 xml:space="preserve">数 </t>
    </r>
  </si>
  <si>
    <t>　　　①</t>
  </si>
  <si>
    <t>　　　②</t>
  </si>
  <si>
    <t>　　　③</t>
  </si>
  <si>
    <t>　　　④</t>
  </si>
  <si>
    <t>　　⑤</t>
  </si>
  <si>
    <t>ト　　　     　ラ　   　　　ッ　  　　　ク　</t>
  </si>
  <si>
    <t xml:space="preserve">
け
ん
引
車
・
被
け
ん
引
車
・
貨
客
兼
用
車
を
除
く</t>
  </si>
  <si>
    <t>自
家
用</t>
  </si>
  <si>
    <t>1トン以下</t>
  </si>
  <si>
    <t>4トン超5トン以下</t>
  </si>
  <si>
    <t>小　　　　　計　③</t>
  </si>
  <si>
    <t>営
業
用</t>
  </si>
  <si>
    <t>小型車</t>
  </si>
  <si>
    <t>普通車</t>
  </si>
  <si>
    <t>小　　　　　計　④</t>
  </si>
  <si>
    <t>自
家
用</t>
  </si>
  <si>
    <t>小　　　　　計　⑤</t>
  </si>
  <si>
    <t>貨
客
兼
用
車</t>
  </si>
  <si>
    <t>1,000cc超l,500cc以下</t>
  </si>
  <si>
    <t>小　　　　　計　⑥</t>
  </si>
  <si>
    <t>　計（③＋④＋⑤＋⑥） Ⓑ</t>
  </si>
  <si>
    <t>⑥</t>
  </si>
  <si>
    <t>⑦</t>
  </si>
  <si>
    <t>⑧</t>
  </si>
  <si>
    <t>（その３）</t>
  </si>
  <si>
    <t>区　　　　分</t>
  </si>
  <si>
    <t>賦課期日
現在台数</t>
  </si>
  <si>
    <r>
      <t>①</t>
    </r>
    <r>
      <rPr>
        <sz val="6"/>
        <color indexed="40"/>
        <rFont val="ＭＳ 明朝"/>
        <family val="1"/>
      </rPr>
      <t xml:space="preserve">  </t>
    </r>
    <r>
      <rPr>
        <sz val="11"/>
        <color indexed="40"/>
        <rFont val="ＭＳ 明朝"/>
        <family val="1"/>
      </rPr>
      <t>の</t>
    </r>
    <r>
      <rPr>
        <sz val="6"/>
        <color indexed="40"/>
        <rFont val="ＭＳ 明朝"/>
        <family val="1"/>
      </rPr>
      <t xml:space="preserve"> </t>
    </r>
    <r>
      <rPr>
        <sz val="11"/>
        <color indexed="40"/>
        <rFont val="ＭＳ 明朝"/>
        <family val="1"/>
      </rPr>
      <t>う</t>
    </r>
    <r>
      <rPr>
        <sz val="6"/>
        <color indexed="40"/>
        <rFont val="ＭＳ 明朝"/>
        <family val="1"/>
      </rPr>
      <t xml:space="preserve"> </t>
    </r>
    <r>
      <rPr>
        <sz val="11"/>
        <color indexed="40"/>
        <rFont val="ＭＳ 明朝"/>
        <family val="1"/>
      </rPr>
      <t>ち
非課税台数</t>
    </r>
  </si>
  <si>
    <t>①のうち課
税免除台数</t>
  </si>
  <si>
    <t>①のうち
減免台数</t>
  </si>
  <si>
    <r>
      <t xml:space="preserve">差引課税台数
</t>
    </r>
    <r>
      <rPr>
        <sz val="8"/>
        <color indexed="40"/>
        <rFont val="ＭＳ 明朝"/>
        <family val="1"/>
      </rPr>
      <t>①-(②十③十④)</t>
    </r>
  </si>
  <si>
    <r>
      <t>賦</t>
    </r>
    <r>
      <rPr>
        <sz val="8"/>
        <color indexed="40"/>
        <rFont val="ＭＳ 明朝"/>
        <family val="1"/>
      </rPr>
      <t xml:space="preserve"> </t>
    </r>
    <r>
      <rPr>
        <sz val="11"/>
        <color indexed="40"/>
        <rFont val="ＭＳ 明朝"/>
        <family val="1"/>
      </rPr>
      <t>課</t>
    </r>
    <r>
      <rPr>
        <sz val="8"/>
        <color indexed="40"/>
        <rFont val="ＭＳ 明朝"/>
        <family val="1"/>
      </rPr>
      <t xml:space="preserve"> </t>
    </r>
    <r>
      <rPr>
        <sz val="11"/>
        <color indexed="40"/>
        <rFont val="ＭＳ 明朝"/>
        <family val="1"/>
      </rPr>
      <t>期</t>
    </r>
    <r>
      <rPr>
        <sz val="8"/>
        <color indexed="40"/>
        <rFont val="ＭＳ 明朝"/>
        <family val="1"/>
      </rPr>
      <t xml:space="preserve"> </t>
    </r>
    <r>
      <rPr>
        <sz val="11"/>
        <color indexed="40"/>
        <rFont val="ＭＳ 明朝"/>
        <family val="1"/>
      </rPr>
      <t>日
現在調定額</t>
    </r>
  </si>
  <si>
    <r>
      <t>年度末現在
登</t>
    </r>
    <r>
      <rPr>
        <sz val="8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録</t>
    </r>
    <r>
      <rPr>
        <sz val="8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台</t>
    </r>
    <r>
      <rPr>
        <sz val="8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 xml:space="preserve">数 </t>
    </r>
  </si>
  <si>
    <t>①</t>
  </si>
  <si>
    <t>②</t>
  </si>
  <si>
    <t>③</t>
  </si>
  <si>
    <t>④</t>
  </si>
  <si>
    <t>⑤</t>
  </si>
  <si>
    <t>バ
ス</t>
  </si>
  <si>
    <t>営
業
用</t>
  </si>
  <si>
    <t>30人以下</t>
  </si>
  <si>
    <t>小　　　　　計⑦</t>
  </si>
  <si>
    <t>小　　　　　計⑧</t>
  </si>
  <si>
    <t>自
家
用</t>
  </si>
  <si>
    <t>30人以下</t>
  </si>
  <si>
    <t xml:space="preserve"> 小　　　　　　計⑨</t>
  </si>
  <si>
    <t>　　計（⑦＋⑧＋⑨） Ⓒ　　</t>
  </si>
  <si>
    <r>
      <t>三   輪   の
小</t>
    </r>
    <r>
      <rPr>
        <sz val="6"/>
        <color indexed="41"/>
        <rFont val="ＭＳ 明朝"/>
        <family val="1"/>
      </rPr>
      <t xml:space="preserve"> </t>
    </r>
    <r>
      <rPr>
        <sz val="12"/>
        <color indexed="41"/>
        <rFont val="ＭＳ 明朝"/>
        <family val="1"/>
      </rPr>
      <t>型</t>
    </r>
    <r>
      <rPr>
        <sz val="6"/>
        <color indexed="41"/>
        <rFont val="ＭＳ 明朝"/>
        <family val="1"/>
      </rPr>
      <t xml:space="preserve"> </t>
    </r>
    <r>
      <rPr>
        <sz val="12"/>
        <color indexed="41"/>
        <rFont val="ＭＳ 明朝"/>
        <family val="1"/>
      </rPr>
      <t>自</t>
    </r>
    <r>
      <rPr>
        <sz val="6"/>
        <color indexed="41"/>
        <rFont val="ＭＳ 明朝"/>
        <family val="1"/>
      </rPr>
      <t xml:space="preserve"> </t>
    </r>
    <r>
      <rPr>
        <sz val="12"/>
        <color indexed="41"/>
        <rFont val="ＭＳ 明朝"/>
        <family val="1"/>
      </rPr>
      <t>動</t>
    </r>
    <r>
      <rPr>
        <sz val="6"/>
        <color indexed="41"/>
        <rFont val="ＭＳ 明朝"/>
        <family val="1"/>
      </rPr>
      <t xml:space="preserve"> </t>
    </r>
    <r>
      <rPr>
        <sz val="12"/>
        <color indexed="41"/>
        <rFont val="ＭＳ 明朝"/>
        <family val="1"/>
      </rPr>
      <t>車</t>
    </r>
  </si>
  <si>
    <t>　　計　　Ⓓ</t>
  </si>
  <si>
    <r>
      <t>特</t>
    </r>
    <r>
      <rPr>
        <sz val="6"/>
        <color indexed="41"/>
        <rFont val="ＭＳ 明朝"/>
        <family val="1"/>
      </rPr>
      <t xml:space="preserve"> </t>
    </r>
    <r>
      <rPr>
        <sz val="12"/>
        <color indexed="41"/>
        <rFont val="ＭＳ 明朝"/>
        <family val="1"/>
      </rPr>
      <t>種</t>
    </r>
    <r>
      <rPr>
        <sz val="6"/>
        <color indexed="41"/>
        <rFont val="ＭＳ 明朝"/>
        <family val="1"/>
      </rPr>
      <t xml:space="preserve"> </t>
    </r>
    <r>
      <rPr>
        <sz val="12"/>
        <color indexed="41"/>
        <rFont val="ＭＳ 明朝"/>
        <family val="1"/>
      </rPr>
      <t>用</t>
    </r>
    <r>
      <rPr>
        <sz val="6"/>
        <color indexed="41"/>
        <rFont val="ＭＳ 明朝"/>
        <family val="1"/>
      </rPr>
      <t xml:space="preserve"> </t>
    </r>
    <r>
      <rPr>
        <sz val="12"/>
        <color indexed="41"/>
        <rFont val="ＭＳ 明朝"/>
        <family val="1"/>
      </rPr>
      <t>途</t>
    </r>
    <r>
      <rPr>
        <sz val="6"/>
        <color indexed="41"/>
        <rFont val="ＭＳ 明朝"/>
        <family val="1"/>
      </rPr>
      <t xml:space="preserve"> </t>
    </r>
    <r>
      <rPr>
        <sz val="12"/>
        <color indexed="41"/>
        <rFont val="ＭＳ 明朝"/>
        <family val="1"/>
      </rPr>
      <t>車</t>
    </r>
  </si>
  <si>
    <t>　　計　　Ⓔ</t>
  </si>
  <si>
    <t>合 計  Ⓐ+Ⓑ+Ⓒ+Ⓓ+Ⓔ</t>
  </si>
  <si>
    <t>⑥</t>
  </si>
  <si>
    <t>⑦</t>
  </si>
  <si>
    <t>⑧</t>
  </si>
  <si>
    <t>平成22年
4月1日</t>
  </si>
  <si>
    <t>　　　　　　　　           14．自　動　車　税　に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</si>
</sst>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_);[Red]\(0.0\)"/>
    <numFmt numFmtId="179" formatCode="0.000_);[Red]\(0.000\)"/>
    <numFmt numFmtId="180" formatCode="0.0E+00"/>
    <numFmt numFmtId="181" formatCode="0.000_ "/>
    <numFmt numFmtId="182" formatCode="0.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0"/>
      <color indexed="40"/>
      <name val="ＭＳ ゴシック"/>
      <family val="3"/>
    </font>
    <font>
      <sz val="9"/>
      <color indexed="8"/>
      <name val="ＭＳ ゴシック"/>
      <family val="3"/>
    </font>
    <font>
      <sz val="16"/>
      <color indexed="8"/>
      <name val="ＭＳ ゴシック"/>
      <family val="3"/>
    </font>
    <font>
      <sz val="7"/>
      <color indexed="8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2"/>
      <color indexed="40"/>
      <name val="ＭＳ ゴシック"/>
      <family val="3"/>
    </font>
    <font>
      <b/>
      <sz val="12"/>
      <color indexed="41"/>
      <name val="ＭＳ ゴシック"/>
      <family val="3"/>
    </font>
    <font>
      <sz val="18"/>
      <name val="ＭＳ 明朝"/>
      <family val="1"/>
    </font>
    <font>
      <sz val="11"/>
      <color indexed="40"/>
      <name val="ＭＳ 明朝"/>
      <family val="1"/>
    </font>
    <font>
      <sz val="11"/>
      <name val="ＭＳ 明朝"/>
      <family val="1"/>
    </font>
    <font>
      <sz val="12"/>
      <color indexed="40"/>
      <name val="ＭＳ 明朝"/>
      <family val="1"/>
    </font>
    <font>
      <sz val="12"/>
      <name val="ＭＳ 明朝"/>
      <family val="1"/>
    </font>
    <font>
      <sz val="12"/>
      <color indexed="41"/>
      <name val="ＭＳ 明朝"/>
      <family val="1"/>
    </font>
    <font>
      <b/>
      <sz val="11"/>
      <color indexed="40"/>
      <name val="ＭＳ ゴシック"/>
      <family val="3"/>
    </font>
    <font>
      <b/>
      <sz val="11"/>
      <name val="ＭＳ ゴシック"/>
      <family val="3"/>
    </font>
    <font>
      <sz val="11"/>
      <color indexed="41"/>
      <name val="ＭＳ 明朝"/>
      <family val="1"/>
    </font>
    <font>
      <sz val="6"/>
      <color indexed="40"/>
      <name val="ＭＳ 明朝"/>
      <family val="1"/>
    </font>
    <font>
      <sz val="9"/>
      <color indexed="40"/>
      <name val="ＭＳ 明朝"/>
      <family val="1"/>
    </font>
    <font>
      <sz val="8"/>
      <color indexed="40"/>
      <name val="ＭＳ 明朝"/>
      <family val="1"/>
    </font>
    <font>
      <sz val="8"/>
      <color indexed="41"/>
      <name val="ＭＳ 明朝"/>
      <family val="1"/>
    </font>
    <font>
      <sz val="10"/>
      <color indexed="41"/>
      <name val="ＭＳ 明朝"/>
      <family val="1"/>
    </font>
    <font>
      <sz val="10"/>
      <color indexed="40"/>
      <name val="ＭＳ 明朝"/>
      <family val="1"/>
    </font>
    <font>
      <sz val="6"/>
      <color indexed="41"/>
      <name val="ＭＳ 明朝"/>
      <family val="1"/>
    </font>
    <font>
      <sz val="30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b/>
      <sz val="14"/>
      <name val="ＭＳ ゴシック"/>
      <family val="3"/>
    </font>
    <font>
      <sz val="14"/>
      <color indexed="40"/>
      <name val="ＭＳ 明朝"/>
      <family val="1"/>
    </font>
    <font>
      <sz val="14"/>
      <color indexed="41"/>
      <name val="ＭＳ 明朝"/>
      <family val="1"/>
    </font>
    <font>
      <b/>
      <sz val="14"/>
      <color indexed="40"/>
      <name val="ＭＳ ゴシック"/>
      <family val="3"/>
    </font>
    <font>
      <sz val="14"/>
      <color indexed="40"/>
      <name val="ＭＳ ゴシック"/>
      <family val="3"/>
    </font>
    <font>
      <b/>
      <sz val="10"/>
      <name val="ＭＳ ゴシック"/>
      <family val="3"/>
    </font>
  </fonts>
  <fills count="2">
    <fill>
      <patternFill/>
    </fill>
    <fill>
      <patternFill patternType="gray125"/>
    </fill>
  </fills>
  <borders count="97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 diagonalUp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>
        <color indexed="63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>
        <color indexed="8"/>
      </left>
      <right style="thin"/>
      <top style="thin"/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/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63"/>
      </left>
      <right style="medium">
        <color indexed="8"/>
      </right>
      <top>
        <color indexed="8"/>
      </top>
      <bottom>
        <color indexed="8"/>
      </bottom>
    </border>
    <border>
      <left>
        <color indexed="63"/>
      </left>
      <right style="medium">
        <color indexed="8"/>
      </right>
      <top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79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3" fillId="0" borderId="1" xfId="0" applyNumberFormat="1" applyFont="1" applyFill="1" applyBorder="1" applyAlignment="1">
      <alignment vertical="top" wrapText="1"/>
    </xf>
    <xf numFmtId="0" fontId="13" fillId="0" borderId="2" xfId="0" applyNumberFormat="1" applyFont="1" applyFill="1" applyBorder="1" applyAlignment="1">
      <alignment vertical="top" wrapText="1"/>
    </xf>
    <xf numFmtId="0" fontId="13" fillId="0" borderId="3" xfId="0" applyNumberFormat="1" applyFont="1" applyFill="1" applyBorder="1" applyAlignment="1">
      <alignment vertical="top" wrapTex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5" fillId="0" borderId="5" xfId="0" applyNumberFormat="1" applyFont="1" applyFill="1" applyBorder="1" applyAlignment="1">
      <alignment vertical="top" wrapText="1"/>
    </xf>
    <xf numFmtId="0" fontId="15" fillId="0" borderId="0" xfId="0" applyNumberFormat="1" applyFont="1" applyFill="1" applyBorder="1" applyAlignment="1">
      <alignment vertical="top" wrapText="1"/>
    </xf>
    <xf numFmtId="0" fontId="15" fillId="0" borderId="6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top" wrapText="1"/>
    </xf>
    <xf numFmtId="0" fontId="16" fillId="0" borderId="7" xfId="0" applyFont="1" applyFill="1" applyBorder="1" applyAlignment="1">
      <alignment vertical="center" wrapText="1"/>
    </xf>
    <xf numFmtId="0" fontId="16" fillId="0" borderId="8" xfId="0" applyFont="1" applyFill="1" applyBorder="1" applyAlignment="1">
      <alignment vertical="center" wrapText="1"/>
    </xf>
    <xf numFmtId="0" fontId="16" fillId="0" borderId="9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4" fillId="0" borderId="0" xfId="0" applyFont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0" fontId="13" fillId="0" borderId="13" xfId="0" applyNumberFormat="1" applyFont="1" applyFill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0" fontId="13" fillId="0" borderId="16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3" fillId="0" borderId="6" xfId="0" applyNumberFormat="1" applyFont="1" applyFill="1" applyBorder="1" applyAlignment="1">
      <alignment horizontal="center" vertical="center" wrapText="1"/>
    </xf>
    <xf numFmtId="0" fontId="13" fillId="0" borderId="17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0" fontId="29" fillId="0" borderId="4" xfId="0" applyFont="1" applyBorder="1" applyAlignment="1">
      <alignment horizontal="left" vertical="center"/>
    </xf>
    <xf numFmtId="0" fontId="28" fillId="0" borderId="0" xfId="0" applyFont="1" applyAlignment="1">
      <alignment horizontal="center" vertical="center"/>
    </xf>
    <xf numFmtId="38" fontId="30" fillId="0" borderId="18" xfId="16" applyFont="1" applyFill="1" applyBorder="1" applyAlignment="1">
      <alignment horizontal="right" vertical="center" wrapText="1"/>
    </xf>
    <xf numFmtId="38" fontId="30" fillId="0" borderId="19" xfId="16" applyFont="1" applyFill="1" applyBorder="1" applyAlignment="1">
      <alignment horizontal="right" vertical="center" wrapText="1"/>
    </xf>
    <xf numFmtId="38" fontId="30" fillId="0" borderId="20" xfId="16" applyFont="1" applyFill="1" applyBorder="1" applyAlignment="1">
      <alignment horizontal="right" vertical="center" wrapText="1"/>
    </xf>
    <xf numFmtId="38" fontId="30" fillId="0" borderId="21" xfId="16" applyFont="1" applyFill="1" applyBorder="1" applyAlignment="1">
      <alignment horizontal="right" vertical="center" wrapText="1"/>
    </xf>
    <xf numFmtId="38" fontId="30" fillId="0" borderId="22" xfId="16" applyFont="1" applyFill="1" applyBorder="1" applyAlignment="1">
      <alignment horizontal="right" vertical="center" wrapText="1"/>
    </xf>
    <xf numFmtId="38" fontId="30" fillId="0" borderId="23" xfId="16" applyFont="1" applyFill="1" applyBorder="1" applyAlignment="1">
      <alignment horizontal="right" vertical="center" wrapText="1"/>
    </xf>
    <xf numFmtId="38" fontId="31" fillId="0" borderId="21" xfId="16" applyFont="1" applyFill="1" applyBorder="1" applyAlignment="1">
      <alignment horizontal="right" vertical="center" wrapText="1"/>
    </xf>
    <xf numFmtId="38" fontId="31" fillId="0" borderId="22" xfId="16" applyFont="1" applyFill="1" applyBorder="1" applyAlignment="1">
      <alignment horizontal="right" vertical="center" wrapText="1"/>
    </xf>
    <xf numFmtId="38" fontId="31" fillId="0" borderId="23" xfId="16" applyFont="1" applyFill="1" applyBorder="1" applyAlignment="1">
      <alignment horizontal="right" vertical="center" wrapText="1"/>
    </xf>
    <xf numFmtId="38" fontId="36" fillId="0" borderId="21" xfId="16" applyFont="1" applyFill="1" applyBorder="1" applyAlignment="1">
      <alignment horizontal="right" vertical="center" wrapText="1"/>
    </xf>
    <xf numFmtId="38" fontId="36" fillId="0" borderId="22" xfId="16" applyFont="1" applyFill="1" applyBorder="1" applyAlignment="1">
      <alignment horizontal="right" vertical="center" wrapText="1"/>
    </xf>
    <xf numFmtId="38" fontId="36" fillId="0" borderId="23" xfId="16" applyFont="1" applyFill="1" applyBorder="1" applyAlignment="1">
      <alignment horizontal="right" vertical="center" wrapText="1"/>
    </xf>
    <xf numFmtId="0" fontId="15" fillId="0" borderId="1" xfId="0" applyNumberFormat="1" applyFont="1" applyFill="1" applyBorder="1" applyAlignment="1">
      <alignment horizontal="right" wrapText="1"/>
    </xf>
    <xf numFmtId="0" fontId="15" fillId="0" borderId="2" xfId="0" applyNumberFormat="1" applyFont="1" applyFill="1" applyBorder="1" applyAlignment="1">
      <alignment horizontal="right" wrapText="1"/>
    </xf>
    <xf numFmtId="0" fontId="15" fillId="0" borderId="3" xfId="0" applyNumberFormat="1" applyFont="1" applyFill="1" applyBorder="1" applyAlignment="1">
      <alignment horizontal="right" wrapText="1"/>
    </xf>
    <xf numFmtId="0" fontId="20" fillId="0" borderId="24" xfId="0" applyNumberFormat="1" applyFont="1" applyFill="1" applyBorder="1" applyAlignment="1">
      <alignment horizontal="distributed" vertical="center" wrapText="1"/>
    </xf>
    <xf numFmtId="0" fontId="20" fillId="0" borderId="14" xfId="0" applyNumberFormat="1" applyFont="1" applyFill="1" applyBorder="1" applyAlignment="1">
      <alignment horizontal="distributed" vertical="center" wrapText="1"/>
    </xf>
    <xf numFmtId="0" fontId="20" fillId="0" borderId="15" xfId="0" applyNumberFormat="1" applyFont="1" applyFill="1" applyBorder="1" applyAlignment="1">
      <alignment horizontal="distributed" vertical="center" wrapText="1"/>
    </xf>
    <xf numFmtId="0" fontId="20" fillId="0" borderId="5" xfId="0" applyNumberFormat="1" applyFont="1" applyFill="1" applyBorder="1" applyAlignment="1">
      <alignment horizontal="distributed" vertical="center" wrapText="1"/>
    </xf>
    <xf numFmtId="0" fontId="20" fillId="0" borderId="0" xfId="0" applyNumberFormat="1" applyFont="1" applyFill="1" applyBorder="1" applyAlignment="1">
      <alignment horizontal="distributed" vertical="center" wrapText="1"/>
    </xf>
    <xf numFmtId="0" fontId="20" fillId="0" borderId="6" xfId="0" applyNumberFormat="1" applyFont="1" applyFill="1" applyBorder="1" applyAlignment="1">
      <alignment horizontal="distributed" vertical="center" wrapText="1"/>
    </xf>
    <xf numFmtId="0" fontId="13" fillId="0" borderId="24" xfId="0" applyNumberFormat="1" applyFont="1" applyFill="1" applyBorder="1" applyAlignment="1">
      <alignment horizontal="distributed" vertical="center" wrapText="1"/>
    </xf>
    <xf numFmtId="0" fontId="13" fillId="0" borderId="14" xfId="0" applyNumberFormat="1" applyFont="1" applyFill="1" applyBorder="1" applyAlignment="1">
      <alignment horizontal="distributed" vertical="center" wrapText="1"/>
    </xf>
    <xf numFmtId="0" fontId="13" fillId="0" borderId="15" xfId="0" applyNumberFormat="1" applyFont="1" applyFill="1" applyBorder="1" applyAlignment="1">
      <alignment horizontal="distributed" vertical="center" wrapText="1"/>
    </xf>
    <xf numFmtId="0" fontId="13" fillId="0" borderId="5" xfId="0" applyNumberFormat="1" applyFont="1" applyFill="1" applyBorder="1" applyAlignment="1">
      <alignment horizontal="distributed" vertical="center" wrapText="1"/>
    </xf>
    <xf numFmtId="0" fontId="13" fillId="0" borderId="0" xfId="0" applyNumberFormat="1" applyFont="1" applyFill="1" applyBorder="1" applyAlignment="1">
      <alignment horizontal="distributed" vertical="center" wrapText="1"/>
    </xf>
    <xf numFmtId="0" fontId="13" fillId="0" borderId="6" xfId="0" applyNumberFormat="1" applyFont="1" applyFill="1" applyBorder="1" applyAlignment="1">
      <alignment horizontal="distributed" vertical="center" wrapText="1"/>
    </xf>
    <xf numFmtId="0" fontId="13" fillId="0" borderId="24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20" fillId="0" borderId="5" xfId="0" applyNumberFormat="1" applyFont="1" applyFill="1" applyBorder="1" applyAlignment="1">
      <alignment horizontal="center" vertical="top" wrapText="1"/>
    </xf>
    <xf numFmtId="0" fontId="20" fillId="0" borderId="0" xfId="0" applyNumberFormat="1" applyFont="1" applyFill="1" applyBorder="1" applyAlignment="1">
      <alignment horizontal="center" vertical="top" wrapText="1"/>
    </xf>
    <xf numFmtId="0" fontId="20" fillId="0" borderId="6" xfId="0" applyNumberFormat="1" applyFont="1" applyFill="1" applyBorder="1" applyAlignment="1">
      <alignment horizontal="center" vertical="top" wrapText="1"/>
    </xf>
    <xf numFmtId="0" fontId="17" fillId="0" borderId="25" xfId="0" applyNumberFormat="1" applyFont="1" applyFill="1" applyBorder="1" applyAlignment="1">
      <alignment horizontal="distributed" vertical="distributed" wrapText="1"/>
    </xf>
    <xf numFmtId="0" fontId="17" fillId="0" borderId="26" xfId="0" applyNumberFormat="1" applyFont="1" applyFill="1" applyBorder="1" applyAlignment="1">
      <alignment horizontal="distributed" vertical="distributed" wrapText="1"/>
    </xf>
    <xf numFmtId="0" fontId="17" fillId="0" borderId="27" xfId="0" applyNumberFormat="1" applyFont="1" applyFill="1" applyBorder="1" applyAlignment="1">
      <alignment horizontal="distributed" vertical="distributed" wrapText="1"/>
    </xf>
    <xf numFmtId="0" fontId="17" fillId="0" borderId="28" xfId="0" applyNumberFormat="1" applyFont="1" applyFill="1" applyBorder="1" applyAlignment="1">
      <alignment horizontal="distributed" vertical="distributed" wrapText="1"/>
    </xf>
    <xf numFmtId="0" fontId="17" fillId="0" borderId="29" xfId="0" applyNumberFormat="1" applyFont="1" applyFill="1" applyBorder="1" applyAlignment="1">
      <alignment horizontal="distributed" vertical="distributed" wrapText="1"/>
    </xf>
    <xf numFmtId="0" fontId="15" fillId="0" borderId="11" xfId="0" applyNumberFormat="1" applyFont="1" applyFill="1" applyBorder="1" applyAlignment="1">
      <alignment horizontal="center" vertical="center" textRotation="255" wrapText="1"/>
    </xf>
    <xf numFmtId="0" fontId="16" fillId="0" borderId="9" xfId="0" applyFont="1" applyFill="1" applyBorder="1" applyAlignment="1">
      <alignment horizontal="center" vertical="center" textRotation="255" wrapText="1"/>
    </xf>
    <xf numFmtId="0" fontId="16" fillId="0" borderId="30" xfId="0" applyFont="1" applyFill="1" applyBorder="1" applyAlignment="1">
      <alignment horizontal="center" vertical="center" textRotation="255" wrapText="1"/>
    </xf>
    <xf numFmtId="0" fontId="17" fillId="0" borderId="31" xfId="0" applyNumberFormat="1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5" fillId="0" borderId="34" xfId="0" applyNumberFormat="1" applyFont="1" applyFill="1" applyBorder="1" applyAlignment="1">
      <alignment horizontal="left" vertical="center" wrapText="1"/>
    </xf>
    <xf numFmtId="0" fontId="15" fillId="0" borderId="22" xfId="0" applyNumberFormat="1" applyFont="1" applyFill="1" applyBorder="1" applyAlignment="1">
      <alignment horizontal="left" vertical="center" wrapText="1"/>
    </xf>
    <xf numFmtId="0" fontId="16" fillId="0" borderId="35" xfId="0" applyFont="1" applyFill="1" applyBorder="1" applyAlignment="1">
      <alignment horizontal="left" vertical="center" wrapText="1"/>
    </xf>
    <xf numFmtId="0" fontId="17" fillId="0" borderId="34" xfId="0" applyNumberFormat="1" applyFont="1" applyFill="1" applyBorder="1" applyAlignment="1">
      <alignment horizontal="left" vertical="center" wrapText="1"/>
    </xf>
    <xf numFmtId="0" fontId="17" fillId="0" borderId="22" xfId="0" applyNumberFormat="1" applyFont="1" applyFill="1" applyBorder="1" applyAlignment="1">
      <alignment horizontal="left" vertical="center" wrapText="1"/>
    </xf>
    <xf numFmtId="0" fontId="10" fillId="0" borderId="34" xfId="0" applyNumberFormat="1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17" fillId="0" borderId="9" xfId="0" applyNumberFormat="1" applyFont="1" applyFill="1" applyBorder="1" applyAlignment="1">
      <alignment horizontal="center" vertical="center" wrapText="1"/>
    </xf>
    <xf numFmtId="0" fontId="17" fillId="0" borderId="7" xfId="0" applyNumberFormat="1" applyFont="1" applyFill="1" applyBorder="1" applyAlignment="1">
      <alignment horizontal="center" vertical="center" wrapText="1"/>
    </xf>
    <xf numFmtId="0" fontId="11" fillId="0" borderId="34" xfId="0" applyNumberFormat="1" applyFont="1" applyFill="1" applyBorder="1" applyAlignment="1">
      <alignment horizontal="center" vertical="center" wrapText="1"/>
    </xf>
    <xf numFmtId="0" fontId="11" fillId="0" borderId="22" xfId="0" applyNumberFormat="1" applyFont="1" applyFill="1" applyBorder="1" applyAlignment="1">
      <alignment horizontal="center" vertical="center" wrapText="1"/>
    </xf>
    <xf numFmtId="0" fontId="11" fillId="0" borderId="36" xfId="0" applyNumberFormat="1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0" fillId="0" borderId="32" xfId="0" applyBorder="1" applyAlignment="1">
      <alignment vertical="center"/>
    </xf>
    <xf numFmtId="0" fontId="0" fillId="0" borderId="39" xfId="0" applyBorder="1" applyAlignment="1">
      <alignment vertical="center"/>
    </xf>
    <xf numFmtId="0" fontId="15" fillId="0" borderId="3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top" wrapText="1"/>
    </xf>
    <xf numFmtId="0" fontId="17" fillId="0" borderId="2" xfId="0" applyNumberFormat="1" applyFont="1" applyFill="1" applyBorder="1" applyAlignment="1">
      <alignment horizontal="center" vertical="top" wrapText="1"/>
    </xf>
    <xf numFmtId="0" fontId="17" fillId="0" borderId="3" xfId="0" applyNumberFormat="1" applyFont="1" applyFill="1" applyBorder="1" applyAlignment="1">
      <alignment horizontal="center" vertical="top" wrapText="1"/>
    </xf>
    <xf numFmtId="0" fontId="20" fillId="0" borderId="1" xfId="0" applyNumberFormat="1" applyFont="1" applyFill="1" applyBorder="1" applyAlignment="1">
      <alignment horizontal="right" wrapText="1"/>
    </xf>
    <xf numFmtId="0" fontId="20" fillId="0" borderId="2" xfId="0" applyNumberFormat="1" applyFont="1" applyFill="1" applyBorder="1" applyAlignment="1">
      <alignment horizontal="right" wrapText="1"/>
    </xf>
    <xf numFmtId="0" fontId="20" fillId="0" borderId="3" xfId="0" applyNumberFormat="1" applyFont="1" applyFill="1" applyBorder="1" applyAlignment="1">
      <alignment horizontal="right" wrapText="1"/>
    </xf>
    <xf numFmtId="0" fontId="17" fillId="0" borderId="1" xfId="0" applyNumberFormat="1" applyFont="1" applyFill="1" applyBorder="1" applyAlignment="1">
      <alignment horizontal="right" wrapText="1"/>
    </xf>
    <xf numFmtId="0" fontId="17" fillId="0" borderId="2" xfId="0" applyNumberFormat="1" applyFont="1" applyFill="1" applyBorder="1" applyAlignment="1">
      <alignment horizontal="right" wrapText="1"/>
    </xf>
    <xf numFmtId="0" fontId="17" fillId="0" borderId="3" xfId="0" applyNumberFormat="1" applyFont="1" applyFill="1" applyBorder="1" applyAlignment="1">
      <alignment horizontal="right" wrapText="1"/>
    </xf>
    <xf numFmtId="0" fontId="17" fillId="0" borderId="1" xfId="0" applyNumberFormat="1" applyFont="1" applyFill="1" applyBorder="1" applyAlignment="1">
      <alignment horizontal="center" wrapText="1"/>
    </xf>
    <xf numFmtId="0" fontId="17" fillId="0" borderId="2" xfId="0" applyNumberFormat="1" applyFont="1" applyFill="1" applyBorder="1" applyAlignment="1">
      <alignment horizontal="center" wrapText="1"/>
    </xf>
    <xf numFmtId="0" fontId="17" fillId="0" borderId="3" xfId="0" applyNumberFormat="1" applyFont="1" applyFill="1" applyBorder="1" applyAlignment="1">
      <alignment horizontal="center" wrapText="1"/>
    </xf>
    <xf numFmtId="38" fontId="30" fillId="0" borderId="1" xfId="16" applyFont="1" applyFill="1" applyBorder="1" applyAlignment="1">
      <alignment horizontal="right" vertical="center" wrapText="1"/>
    </xf>
    <xf numFmtId="38" fontId="30" fillId="0" borderId="2" xfId="16" applyFont="1" applyFill="1" applyBorder="1" applyAlignment="1">
      <alignment horizontal="right" vertical="center" wrapText="1"/>
    </xf>
    <xf numFmtId="38" fontId="30" fillId="0" borderId="40" xfId="16" applyFont="1" applyFill="1" applyBorder="1" applyAlignment="1">
      <alignment horizontal="right" vertical="center" wrapText="1"/>
    </xf>
    <xf numFmtId="38" fontId="30" fillId="0" borderId="41" xfId="16" applyFont="1" applyFill="1" applyBorder="1" applyAlignment="1">
      <alignment horizontal="right" vertical="center" wrapText="1"/>
    </xf>
    <xf numFmtId="38" fontId="30" fillId="0" borderId="42" xfId="16" applyFont="1" applyFill="1" applyBorder="1" applyAlignment="1">
      <alignment horizontal="right" vertical="center" wrapText="1"/>
    </xf>
    <xf numFmtId="38" fontId="30" fillId="0" borderId="43" xfId="16" applyFont="1" applyFill="1" applyBorder="1" applyAlignment="1">
      <alignment horizontal="right" vertical="center" wrapText="1"/>
    </xf>
    <xf numFmtId="38" fontId="30" fillId="0" borderId="44" xfId="16" applyFont="1" applyFill="1" applyBorder="1" applyAlignment="1">
      <alignment horizontal="right" vertical="center" wrapText="1"/>
    </xf>
    <xf numFmtId="38" fontId="31" fillId="0" borderId="44" xfId="16" applyFont="1" applyFill="1" applyBorder="1" applyAlignment="1">
      <alignment horizontal="right" vertical="center" wrapText="1"/>
    </xf>
    <xf numFmtId="38" fontId="36" fillId="0" borderId="44" xfId="16" applyFont="1" applyFill="1" applyBorder="1" applyAlignment="1">
      <alignment horizontal="right" vertical="center" wrapText="1"/>
    </xf>
    <xf numFmtId="38" fontId="30" fillId="0" borderId="45" xfId="16" applyFont="1" applyFill="1" applyBorder="1" applyAlignment="1">
      <alignment horizontal="right" vertical="center" wrapText="1"/>
    </xf>
    <xf numFmtId="0" fontId="28" fillId="0" borderId="0" xfId="0" applyFont="1" applyAlignment="1">
      <alignment horizontal="left" vertical="center"/>
    </xf>
    <xf numFmtId="0" fontId="20" fillId="0" borderId="46" xfId="0" applyNumberFormat="1" applyFont="1" applyFill="1" applyBorder="1" applyAlignment="1">
      <alignment horizontal="distributed" vertical="center" wrapText="1"/>
    </xf>
    <xf numFmtId="0" fontId="20" fillId="0" borderId="47" xfId="0" applyNumberFormat="1" applyFont="1" applyFill="1" applyBorder="1" applyAlignment="1">
      <alignment horizontal="distributed" vertical="center" wrapText="1"/>
    </xf>
    <xf numFmtId="0" fontId="20" fillId="0" borderId="48" xfId="0" applyNumberFormat="1" applyFont="1" applyFill="1" applyBorder="1" applyAlignment="1">
      <alignment horizontal="distributed" vertical="center" wrapText="1"/>
    </xf>
    <xf numFmtId="0" fontId="20" fillId="0" borderId="49" xfId="0" applyNumberFormat="1" applyFont="1" applyFill="1" applyBorder="1" applyAlignment="1">
      <alignment horizontal="distributed" vertical="center" wrapText="1"/>
    </xf>
    <xf numFmtId="0" fontId="20" fillId="0" borderId="50" xfId="0" applyNumberFormat="1" applyFont="1" applyFill="1" applyBorder="1" applyAlignment="1">
      <alignment horizontal="distributed" vertical="center" wrapText="1"/>
    </xf>
    <xf numFmtId="0" fontId="25" fillId="0" borderId="24" xfId="0" applyNumberFormat="1" applyFont="1" applyFill="1" applyBorder="1" applyAlignment="1">
      <alignment horizontal="distributed" vertical="top" wrapText="1"/>
    </xf>
    <xf numFmtId="0" fontId="25" fillId="0" borderId="14" xfId="0" applyNumberFormat="1" applyFont="1" applyFill="1" applyBorder="1" applyAlignment="1">
      <alignment horizontal="distributed" vertical="top" wrapText="1"/>
    </xf>
    <xf numFmtId="0" fontId="25" fillId="0" borderId="51" xfId="0" applyNumberFormat="1" applyFont="1" applyFill="1" applyBorder="1" applyAlignment="1">
      <alignment horizontal="distributed" vertical="top" wrapText="1"/>
    </xf>
    <xf numFmtId="0" fontId="25" fillId="0" borderId="5" xfId="0" applyNumberFormat="1" applyFont="1" applyFill="1" applyBorder="1" applyAlignment="1">
      <alignment horizontal="distributed" vertical="top" wrapText="1"/>
    </xf>
    <xf numFmtId="0" fontId="25" fillId="0" borderId="0" xfId="0" applyNumberFormat="1" applyFont="1" applyFill="1" applyBorder="1" applyAlignment="1">
      <alignment horizontal="distributed" vertical="top" wrapText="1"/>
    </xf>
    <xf numFmtId="0" fontId="25" fillId="0" borderId="52" xfId="0" applyNumberFormat="1" applyFont="1" applyFill="1" applyBorder="1" applyAlignment="1">
      <alignment horizontal="distributed" vertical="top" wrapText="1"/>
    </xf>
    <xf numFmtId="0" fontId="25" fillId="0" borderId="24" xfId="0" applyNumberFormat="1" applyFont="1" applyFill="1" applyBorder="1" applyAlignment="1">
      <alignment horizontal="center" vertical="top" wrapText="1"/>
    </xf>
    <xf numFmtId="0" fontId="25" fillId="0" borderId="14" xfId="0" applyNumberFormat="1" applyFont="1" applyFill="1" applyBorder="1" applyAlignment="1">
      <alignment horizontal="center" vertical="top" wrapText="1"/>
    </xf>
    <xf numFmtId="0" fontId="25" fillId="0" borderId="15" xfId="0" applyNumberFormat="1" applyFont="1" applyFill="1" applyBorder="1" applyAlignment="1">
      <alignment horizontal="center" vertical="top" wrapText="1"/>
    </xf>
    <xf numFmtId="0" fontId="25" fillId="0" borderId="5" xfId="0" applyNumberFormat="1" applyFont="1" applyFill="1" applyBorder="1" applyAlignment="1">
      <alignment horizontal="center" vertical="top" wrapText="1"/>
    </xf>
    <xf numFmtId="0" fontId="25" fillId="0" borderId="0" xfId="0" applyNumberFormat="1" applyFont="1" applyFill="1" applyBorder="1" applyAlignment="1">
      <alignment horizontal="center" vertical="top" wrapText="1"/>
    </xf>
    <xf numFmtId="0" fontId="25" fillId="0" borderId="6" xfId="0" applyNumberFormat="1" applyFont="1" applyFill="1" applyBorder="1" applyAlignment="1">
      <alignment horizontal="center" vertical="top" wrapText="1"/>
    </xf>
    <xf numFmtId="0" fontId="17" fillId="0" borderId="53" xfId="0" applyNumberFormat="1" applyFont="1" applyFill="1" applyBorder="1" applyAlignment="1">
      <alignment horizontal="left" wrapText="1"/>
    </xf>
    <xf numFmtId="0" fontId="17" fillId="0" borderId="54" xfId="0" applyNumberFormat="1" applyFont="1" applyFill="1" applyBorder="1" applyAlignment="1">
      <alignment horizontal="left" wrapText="1"/>
    </xf>
    <xf numFmtId="0" fontId="17" fillId="0" borderId="55" xfId="0" applyNumberFormat="1" applyFont="1" applyFill="1" applyBorder="1" applyAlignment="1">
      <alignment horizontal="left" wrapText="1"/>
    </xf>
    <xf numFmtId="0" fontId="20" fillId="0" borderId="24" xfId="0" applyNumberFormat="1" applyFont="1" applyFill="1" applyBorder="1" applyAlignment="1">
      <alignment horizontal="distributed" vertical="top" wrapText="1"/>
    </xf>
    <xf numFmtId="0" fontId="20" fillId="0" borderId="14" xfId="0" applyNumberFormat="1" applyFont="1" applyFill="1" applyBorder="1" applyAlignment="1">
      <alignment horizontal="distributed" vertical="top" wrapText="1"/>
    </xf>
    <xf numFmtId="0" fontId="20" fillId="0" borderId="15" xfId="0" applyNumberFormat="1" applyFont="1" applyFill="1" applyBorder="1" applyAlignment="1">
      <alignment horizontal="distributed" vertical="top" wrapText="1"/>
    </xf>
    <xf numFmtId="0" fontId="20" fillId="0" borderId="5" xfId="0" applyNumberFormat="1" applyFont="1" applyFill="1" applyBorder="1" applyAlignment="1">
      <alignment horizontal="distributed" vertical="top" wrapText="1"/>
    </xf>
    <xf numFmtId="0" fontId="20" fillId="0" borderId="0" xfId="0" applyNumberFormat="1" applyFont="1" applyFill="1" applyBorder="1" applyAlignment="1">
      <alignment horizontal="distributed" vertical="top" wrapText="1"/>
    </xf>
    <xf numFmtId="0" fontId="20" fillId="0" borderId="6" xfId="0" applyNumberFormat="1" applyFont="1" applyFill="1" applyBorder="1" applyAlignment="1">
      <alignment horizontal="distributed" vertical="top" wrapText="1"/>
    </xf>
    <xf numFmtId="0" fontId="15" fillId="0" borderId="5" xfId="0" applyNumberFormat="1" applyFont="1" applyFill="1" applyBorder="1" applyAlignment="1">
      <alignment horizontal="center" vertical="top" wrapText="1"/>
    </xf>
    <xf numFmtId="0" fontId="15" fillId="0" borderId="0" xfId="0" applyNumberFormat="1" applyFont="1" applyFill="1" applyBorder="1" applyAlignment="1">
      <alignment horizontal="center" vertical="top" wrapText="1"/>
    </xf>
    <xf numFmtId="0" fontId="15" fillId="0" borderId="6" xfId="0" applyNumberFormat="1" applyFont="1" applyFill="1" applyBorder="1" applyAlignment="1">
      <alignment horizontal="center" vertical="top" wrapText="1"/>
    </xf>
    <xf numFmtId="0" fontId="13" fillId="0" borderId="1" xfId="0" applyNumberFormat="1" applyFont="1" applyFill="1" applyBorder="1" applyAlignment="1">
      <alignment horizontal="right" wrapText="1"/>
    </xf>
    <xf numFmtId="0" fontId="13" fillId="0" borderId="2" xfId="0" applyNumberFormat="1" applyFont="1" applyFill="1" applyBorder="1" applyAlignment="1">
      <alignment horizontal="right" wrapText="1"/>
    </xf>
    <xf numFmtId="0" fontId="13" fillId="0" borderId="3" xfId="0" applyNumberFormat="1" applyFont="1" applyFill="1" applyBorder="1" applyAlignment="1">
      <alignment horizontal="right" wrapText="1"/>
    </xf>
    <xf numFmtId="0" fontId="15" fillId="0" borderId="13" xfId="0" applyNumberFormat="1" applyFont="1" applyFill="1" applyBorder="1" applyAlignment="1">
      <alignment horizontal="center" vertical="center" wrapText="1"/>
    </xf>
    <xf numFmtId="0" fontId="15" fillId="0" borderId="14" xfId="0" applyNumberFormat="1" applyFont="1" applyFill="1" applyBorder="1" applyAlignment="1">
      <alignment horizontal="center" vertical="center" wrapText="1"/>
    </xf>
    <xf numFmtId="0" fontId="15" fillId="0" borderId="15" xfId="0" applyNumberFormat="1" applyFont="1" applyFill="1" applyBorder="1" applyAlignment="1">
      <alignment horizontal="center" vertical="center" wrapText="1"/>
    </xf>
    <xf numFmtId="0" fontId="15" fillId="0" borderId="16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15" fillId="0" borderId="6" xfId="0" applyNumberFormat="1" applyFont="1" applyFill="1" applyBorder="1" applyAlignment="1">
      <alignment horizontal="center" vertical="center" wrapText="1"/>
    </xf>
    <xf numFmtId="0" fontId="15" fillId="0" borderId="24" xfId="0" applyNumberFormat="1" applyFont="1" applyFill="1" applyBorder="1" applyAlignment="1">
      <alignment horizontal="distributed" vertical="center" wrapText="1"/>
    </xf>
    <xf numFmtId="0" fontId="15" fillId="0" borderId="14" xfId="0" applyNumberFormat="1" applyFont="1" applyFill="1" applyBorder="1" applyAlignment="1">
      <alignment horizontal="distributed" vertical="center" wrapText="1"/>
    </xf>
    <xf numFmtId="0" fontId="15" fillId="0" borderId="15" xfId="0" applyNumberFormat="1" applyFont="1" applyFill="1" applyBorder="1" applyAlignment="1">
      <alignment horizontal="distributed" vertical="center" wrapText="1"/>
    </xf>
    <xf numFmtId="0" fontId="15" fillId="0" borderId="5" xfId="0" applyNumberFormat="1" applyFont="1" applyFill="1" applyBorder="1" applyAlignment="1">
      <alignment horizontal="distributed" vertical="center" wrapText="1"/>
    </xf>
    <xf numFmtId="0" fontId="15" fillId="0" borderId="0" xfId="0" applyNumberFormat="1" applyFont="1" applyFill="1" applyBorder="1" applyAlignment="1">
      <alignment horizontal="distributed" vertical="center" wrapText="1"/>
    </xf>
    <xf numFmtId="0" fontId="15" fillId="0" borderId="6" xfId="0" applyNumberFormat="1" applyFont="1" applyFill="1" applyBorder="1" applyAlignment="1">
      <alignment horizontal="distributed" vertical="center" wrapText="1"/>
    </xf>
    <xf numFmtId="38" fontId="32" fillId="0" borderId="56" xfId="16" applyFont="1" applyFill="1" applyBorder="1" applyAlignment="1">
      <alignment horizontal="right" vertical="center" wrapText="1"/>
    </xf>
    <xf numFmtId="38" fontId="30" fillId="0" borderId="56" xfId="16" applyFont="1" applyFill="1" applyBorder="1" applyAlignment="1">
      <alignment horizontal="right" vertical="center" wrapText="1"/>
    </xf>
    <xf numFmtId="38" fontId="34" fillId="0" borderId="56" xfId="16" applyFont="1" applyFill="1" applyBorder="1" applyAlignment="1">
      <alignment horizontal="right" vertical="center" wrapText="1"/>
    </xf>
    <xf numFmtId="38" fontId="33" fillId="0" borderId="56" xfId="16" applyFont="1" applyFill="1" applyBorder="1" applyAlignment="1">
      <alignment horizontal="right" vertical="center" wrapText="1"/>
    </xf>
    <xf numFmtId="38" fontId="35" fillId="0" borderId="56" xfId="16" applyFont="1" applyFill="1" applyBorder="1" applyAlignment="1">
      <alignment horizontal="right" vertical="center" wrapText="1"/>
    </xf>
    <xf numFmtId="38" fontId="34" fillId="0" borderId="57" xfId="16" applyFont="1" applyFill="1" applyBorder="1" applyAlignment="1">
      <alignment horizontal="right" vertical="center" wrapText="1"/>
    </xf>
    <xf numFmtId="38" fontId="34" fillId="0" borderId="18" xfId="16" applyFont="1" applyFill="1" applyBorder="1" applyAlignment="1">
      <alignment horizontal="right" vertical="center" shrinkToFit="1"/>
    </xf>
    <xf numFmtId="38" fontId="34" fillId="0" borderId="19" xfId="16" applyFont="1" applyFill="1" applyBorder="1" applyAlignment="1">
      <alignment horizontal="right" vertical="center" shrinkToFit="1"/>
    </xf>
    <xf numFmtId="38" fontId="34" fillId="0" borderId="20" xfId="16" applyFont="1" applyFill="1" applyBorder="1" applyAlignment="1">
      <alignment horizontal="right" vertical="center" shrinkToFit="1"/>
    </xf>
    <xf numFmtId="38" fontId="32" fillId="0" borderId="23" xfId="16" applyFont="1" applyFill="1" applyBorder="1" applyAlignment="1">
      <alignment horizontal="right" vertical="center" wrapText="1"/>
    </xf>
    <xf numFmtId="0" fontId="15" fillId="0" borderId="56" xfId="0" applyNumberFormat="1" applyFont="1" applyFill="1" applyBorder="1" applyAlignment="1">
      <alignment horizontal="center" vertical="distributed" wrapText="1"/>
    </xf>
    <xf numFmtId="0" fontId="16" fillId="0" borderId="56" xfId="0" applyFont="1" applyFill="1" applyBorder="1" applyAlignment="1">
      <alignment horizontal="center" vertical="distributed" wrapText="1"/>
    </xf>
    <xf numFmtId="0" fontId="13" fillId="0" borderId="56" xfId="0" applyNumberFormat="1" applyFont="1" applyFill="1" applyBorder="1" applyAlignment="1">
      <alignment horizontal="left" vertical="center"/>
    </xf>
    <xf numFmtId="0" fontId="15" fillId="0" borderId="56" xfId="0" applyNumberFormat="1" applyFont="1" applyFill="1" applyBorder="1" applyAlignment="1">
      <alignment horizontal="left" vertical="center"/>
    </xf>
    <xf numFmtId="0" fontId="10" fillId="0" borderId="56" xfId="0" applyNumberFormat="1" applyFont="1" applyFill="1" applyBorder="1" applyAlignment="1">
      <alignment horizontal="center" vertical="center" wrapText="1"/>
    </xf>
    <xf numFmtId="0" fontId="15" fillId="0" borderId="56" xfId="0" applyNumberFormat="1" applyFont="1" applyFill="1" applyBorder="1" applyAlignment="1">
      <alignment horizontal="distributed" vertical="distributed" wrapText="1"/>
    </xf>
    <xf numFmtId="0" fontId="15" fillId="0" borderId="22" xfId="0" applyNumberFormat="1" applyFont="1" applyFill="1" applyBorder="1" applyAlignment="1">
      <alignment horizontal="distributed" vertical="distributed" wrapText="1"/>
    </xf>
    <xf numFmtId="0" fontId="15" fillId="0" borderId="23" xfId="0" applyNumberFormat="1" applyFont="1" applyFill="1" applyBorder="1" applyAlignment="1">
      <alignment horizontal="distributed" vertical="distributed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5" fillId="0" borderId="58" xfId="0" applyNumberFormat="1" applyFont="1" applyFill="1" applyBorder="1" applyAlignment="1">
      <alignment horizontal="distributed" vertical="distributed" wrapText="1"/>
    </xf>
    <xf numFmtId="0" fontId="15" fillId="0" borderId="59" xfId="0" applyNumberFormat="1" applyFont="1" applyFill="1" applyBorder="1" applyAlignment="1">
      <alignment horizontal="distributed" vertical="distributed" wrapText="1"/>
    </xf>
    <xf numFmtId="0" fontId="15" fillId="0" borderId="60" xfId="0" applyNumberFormat="1" applyFont="1" applyFill="1" applyBorder="1" applyAlignment="1">
      <alignment horizontal="distributed" vertical="distributed" wrapText="1"/>
    </xf>
    <xf numFmtId="0" fontId="15" fillId="0" borderId="61" xfId="0" applyNumberFormat="1" applyFont="1" applyFill="1" applyBorder="1" applyAlignment="1">
      <alignment horizontal="distributed" vertical="distributed" wrapText="1"/>
    </xf>
    <xf numFmtId="0" fontId="15" fillId="0" borderId="62" xfId="0" applyNumberFormat="1" applyFont="1" applyFill="1" applyBorder="1" applyAlignment="1">
      <alignment horizontal="distributed" vertical="distributed" wrapText="1"/>
    </xf>
    <xf numFmtId="0" fontId="15" fillId="0" borderId="63" xfId="0" applyNumberFormat="1" applyFont="1" applyFill="1" applyBorder="1" applyAlignment="1">
      <alignment horizontal="distributed" vertical="distributed" wrapText="1"/>
    </xf>
    <xf numFmtId="0" fontId="15" fillId="0" borderId="64" xfId="0" applyNumberFormat="1" applyFont="1" applyFill="1" applyBorder="1" applyAlignment="1">
      <alignment horizontal="distributed" vertical="distributed" wrapText="1"/>
    </xf>
    <xf numFmtId="0" fontId="15" fillId="0" borderId="65" xfId="0" applyNumberFormat="1" applyFont="1" applyFill="1" applyBorder="1" applyAlignment="1">
      <alignment horizontal="distributed" vertical="distributed" wrapText="1"/>
    </xf>
    <xf numFmtId="0" fontId="10" fillId="0" borderId="31" xfId="0" applyNumberFormat="1" applyFont="1" applyFill="1" applyBorder="1" applyAlignment="1">
      <alignment horizontal="center" vertical="center" wrapText="1"/>
    </xf>
    <xf numFmtId="0" fontId="17" fillId="0" borderId="56" xfId="0" applyNumberFormat="1" applyFont="1" applyFill="1" applyBorder="1" applyAlignment="1">
      <alignment horizontal="distributed" vertical="distributed" wrapText="1"/>
    </xf>
    <xf numFmtId="0" fontId="10" fillId="0" borderId="18" xfId="0" applyNumberFormat="1" applyFont="1" applyFill="1" applyBorder="1" applyAlignment="1">
      <alignment horizontal="left" vertical="center" wrapText="1"/>
    </xf>
    <xf numFmtId="0" fontId="10" fillId="0" borderId="19" xfId="0" applyNumberFormat="1" applyFont="1" applyFill="1" applyBorder="1" applyAlignment="1">
      <alignment horizontal="left" vertical="center" wrapText="1"/>
    </xf>
    <xf numFmtId="0" fontId="10" fillId="0" borderId="20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textRotation="255" wrapText="1"/>
    </xf>
    <xf numFmtId="0" fontId="15" fillId="0" borderId="23" xfId="0" applyNumberFormat="1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5" fillId="0" borderId="56" xfId="0" applyNumberFormat="1" applyFont="1" applyFill="1" applyBorder="1" applyAlignment="1">
      <alignment horizontal="center" vertical="center" wrapText="1"/>
    </xf>
    <xf numFmtId="0" fontId="16" fillId="0" borderId="56" xfId="0" applyFont="1" applyFill="1" applyBorder="1" applyAlignment="1">
      <alignment horizontal="center" vertical="center" wrapText="1"/>
    </xf>
    <xf numFmtId="0" fontId="15" fillId="0" borderId="38" xfId="0" applyNumberFormat="1" applyFont="1" applyFill="1" applyBorder="1" applyAlignment="1">
      <alignment horizontal="center" vertical="center" textRotation="255" wrapText="1"/>
    </xf>
    <xf numFmtId="0" fontId="16" fillId="0" borderId="6" xfId="0" applyFont="1" applyFill="1" applyBorder="1" applyAlignment="1">
      <alignment horizontal="center" vertical="center" textRotation="255" wrapText="1"/>
    </xf>
    <xf numFmtId="0" fontId="16" fillId="0" borderId="3" xfId="0" applyFont="1" applyFill="1" applyBorder="1" applyAlignment="1">
      <alignment horizontal="center" vertical="center" textRotation="255" wrapText="1"/>
    </xf>
    <xf numFmtId="0" fontId="15" fillId="0" borderId="21" xfId="0" applyNumberFormat="1" applyFont="1" applyFill="1" applyBorder="1" applyAlignment="1">
      <alignment horizontal="center" vertical="distributed" wrapText="1"/>
    </xf>
    <xf numFmtId="0" fontId="16" fillId="0" borderId="21" xfId="0" applyFont="1" applyFill="1" applyBorder="1" applyAlignment="1">
      <alignment horizontal="center" vertical="distributed" wrapText="1"/>
    </xf>
    <xf numFmtId="0" fontId="15" fillId="0" borderId="38" xfId="0" applyNumberFormat="1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38" fontId="32" fillId="0" borderId="66" xfId="16" applyFont="1" applyFill="1" applyBorder="1" applyAlignment="1">
      <alignment horizontal="right" vertical="center" wrapText="1"/>
    </xf>
    <xf numFmtId="38" fontId="34" fillId="0" borderId="66" xfId="16" applyFont="1" applyFill="1" applyBorder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38" fontId="34" fillId="0" borderId="61" xfId="16" applyFont="1" applyFill="1" applyBorder="1" applyAlignment="1">
      <alignment horizontal="right" vertical="center" wrapText="1"/>
    </xf>
    <xf numFmtId="38" fontId="34" fillId="0" borderId="67" xfId="16" applyFont="1" applyFill="1" applyBorder="1" applyAlignment="1">
      <alignment horizontal="right" vertical="center" wrapText="1"/>
    </xf>
    <xf numFmtId="38" fontId="34" fillId="0" borderId="68" xfId="16" applyFont="1" applyFill="1" applyBorder="1" applyAlignment="1">
      <alignment horizontal="right" vertical="center" wrapText="1"/>
    </xf>
    <xf numFmtId="38" fontId="34" fillId="0" borderId="69" xfId="16" applyFont="1" applyFill="1" applyBorder="1" applyAlignment="1">
      <alignment horizontal="right" vertical="center" wrapText="1"/>
    </xf>
    <xf numFmtId="38" fontId="34" fillId="0" borderId="70" xfId="16" applyFont="1" applyFill="1" applyBorder="1" applyAlignment="1">
      <alignment horizontal="right" vertical="center" wrapText="1"/>
    </xf>
    <xf numFmtId="38" fontId="34" fillId="0" borderId="71" xfId="16" applyFont="1" applyFill="1" applyBorder="1" applyAlignment="1">
      <alignment horizontal="right" vertical="center" wrapText="1"/>
    </xf>
    <xf numFmtId="38" fontId="34" fillId="0" borderId="72" xfId="16" applyFont="1" applyFill="1" applyBorder="1" applyAlignment="1">
      <alignment horizontal="right" vertical="center" wrapText="1"/>
    </xf>
    <xf numFmtId="38" fontId="34" fillId="0" borderId="73" xfId="16" applyFont="1" applyFill="1" applyBorder="1" applyAlignment="1">
      <alignment horizontal="right" vertical="center" wrapText="1"/>
    </xf>
    <xf numFmtId="38" fontId="34" fillId="0" borderId="25" xfId="16" applyFont="1" applyFill="1" applyBorder="1" applyAlignment="1">
      <alignment horizontal="right" vertical="center" wrapText="1"/>
    </xf>
    <xf numFmtId="38" fontId="34" fillId="0" borderId="28" xfId="16" applyFont="1" applyFill="1" applyBorder="1" applyAlignment="1">
      <alignment horizontal="right" vertical="center" wrapText="1"/>
    </xf>
    <xf numFmtId="38" fontId="32" fillId="0" borderId="38" xfId="16" applyFont="1" applyFill="1" applyBorder="1" applyAlignment="1">
      <alignment horizontal="right" vertical="center" wrapText="1"/>
    </xf>
    <xf numFmtId="38" fontId="32" fillId="0" borderId="31" xfId="16" applyFont="1" applyFill="1" applyBorder="1" applyAlignment="1">
      <alignment horizontal="right" vertical="center" wrapText="1"/>
    </xf>
    <xf numFmtId="38" fontId="32" fillId="0" borderId="74" xfId="16" applyFont="1" applyFill="1" applyBorder="1" applyAlignment="1">
      <alignment horizontal="right" vertical="center" wrapText="1"/>
    </xf>
    <xf numFmtId="38" fontId="32" fillId="0" borderId="75" xfId="16" applyFont="1" applyFill="1" applyBorder="1" applyAlignment="1">
      <alignment horizontal="right" vertical="center" wrapText="1"/>
    </xf>
    <xf numFmtId="38" fontId="34" fillId="0" borderId="23" xfId="16" applyFont="1" applyFill="1" applyBorder="1" applyAlignment="1">
      <alignment horizontal="right" vertical="center" wrapText="1"/>
    </xf>
    <xf numFmtId="0" fontId="13" fillId="0" borderId="76" xfId="0" applyNumberFormat="1" applyFont="1" applyFill="1" applyBorder="1" applyAlignment="1">
      <alignment horizontal="distributed" vertical="center" wrapText="1"/>
    </xf>
    <xf numFmtId="0" fontId="13" fillId="0" borderId="77" xfId="0" applyNumberFormat="1" applyFont="1" applyFill="1" applyBorder="1" applyAlignment="1">
      <alignment horizontal="distributed" vertical="center" wrapText="1"/>
    </xf>
    <xf numFmtId="0" fontId="22" fillId="0" borderId="1" xfId="0" applyNumberFormat="1" applyFont="1" applyFill="1" applyBorder="1" applyAlignment="1">
      <alignment horizontal="center" vertical="top" wrapText="1"/>
    </xf>
    <xf numFmtId="0" fontId="22" fillId="0" borderId="2" xfId="0" applyNumberFormat="1" applyFont="1" applyFill="1" applyBorder="1" applyAlignment="1">
      <alignment horizontal="center" vertical="top" wrapText="1"/>
    </xf>
    <xf numFmtId="0" fontId="22" fillId="0" borderId="3" xfId="0" applyNumberFormat="1" applyFont="1" applyFill="1" applyBorder="1" applyAlignment="1">
      <alignment horizontal="center" vertical="top" wrapText="1"/>
    </xf>
    <xf numFmtId="0" fontId="15" fillId="0" borderId="40" xfId="0" applyNumberFormat="1" applyFont="1" applyFill="1" applyBorder="1" applyAlignment="1">
      <alignment horizontal="right" wrapText="1"/>
    </xf>
    <xf numFmtId="0" fontId="26" fillId="0" borderId="24" xfId="0" applyNumberFormat="1" applyFont="1" applyFill="1" applyBorder="1" applyAlignment="1">
      <alignment horizontal="left" vertical="top" wrapText="1"/>
    </xf>
    <xf numFmtId="0" fontId="26" fillId="0" borderId="14" xfId="0" applyNumberFormat="1" applyFont="1" applyFill="1" applyBorder="1" applyAlignment="1">
      <alignment horizontal="left" vertical="top" wrapText="1"/>
    </xf>
    <xf numFmtId="0" fontId="26" fillId="0" borderId="15" xfId="0" applyNumberFormat="1" applyFont="1" applyFill="1" applyBorder="1" applyAlignment="1">
      <alignment horizontal="left" vertical="top" wrapText="1"/>
    </xf>
    <xf numFmtId="0" fontId="26" fillId="0" borderId="5" xfId="0" applyNumberFormat="1" applyFont="1" applyFill="1" applyBorder="1" applyAlignment="1">
      <alignment horizontal="left" vertical="top" wrapText="1"/>
    </xf>
    <xf numFmtId="0" fontId="26" fillId="0" borderId="0" xfId="0" applyNumberFormat="1" applyFont="1" applyFill="1" applyBorder="1" applyAlignment="1">
      <alignment horizontal="left" vertical="top" wrapText="1"/>
    </xf>
    <xf numFmtId="0" fontId="26" fillId="0" borderId="6" xfId="0" applyNumberFormat="1" applyFont="1" applyFill="1" applyBorder="1" applyAlignment="1">
      <alignment horizontal="left" vertical="top" wrapText="1"/>
    </xf>
    <xf numFmtId="0" fontId="26" fillId="0" borderId="24" xfId="0" applyNumberFormat="1" applyFont="1" applyFill="1" applyBorder="1" applyAlignment="1">
      <alignment horizontal="center" vertical="top" wrapText="1"/>
    </xf>
    <xf numFmtId="0" fontId="26" fillId="0" borderId="14" xfId="0" applyNumberFormat="1" applyFont="1" applyFill="1" applyBorder="1" applyAlignment="1">
      <alignment horizontal="center" vertical="top" wrapText="1"/>
    </xf>
    <xf numFmtId="0" fontId="26" fillId="0" borderId="15" xfId="0" applyNumberFormat="1" applyFont="1" applyFill="1" applyBorder="1" applyAlignment="1">
      <alignment horizontal="center" vertical="top" wrapText="1"/>
    </xf>
    <xf numFmtId="0" fontId="26" fillId="0" borderId="5" xfId="0" applyNumberFormat="1" applyFont="1" applyFill="1" applyBorder="1" applyAlignment="1">
      <alignment horizontal="center" vertical="top" wrapText="1"/>
    </xf>
    <xf numFmtId="0" fontId="26" fillId="0" borderId="0" xfId="0" applyNumberFormat="1" applyFont="1" applyFill="1" applyBorder="1" applyAlignment="1">
      <alignment horizontal="center" vertical="top" wrapText="1"/>
    </xf>
    <xf numFmtId="0" fontId="26" fillId="0" borderId="6" xfId="0" applyNumberFormat="1" applyFont="1" applyFill="1" applyBorder="1" applyAlignment="1">
      <alignment horizontal="center" vertical="top" wrapText="1"/>
    </xf>
    <xf numFmtId="0" fontId="25" fillId="0" borderId="15" xfId="0" applyNumberFormat="1" applyFont="1" applyFill="1" applyBorder="1" applyAlignment="1">
      <alignment horizontal="distributed" vertical="top" wrapText="1"/>
    </xf>
    <xf numFmtId="0" fontId="25" fillId="0" borderId="6" xfId="0" applyNumberFormat="1" applyFont="1" applyFill="1" applyBorder="1" applyAlignment="1">
      <alignment horizontal="distributed" vertical="top" wrapText="1"/>
    </xf>
    <xf numFmtId="0" fontId="13" fillId="0" borderId="24" xfId="0" applyNumberFormat="1" applyFont="1" applyFill="1" applyBorder="1" applyAlignment="1">
      <alignment horizontal="distributed" vertical="top" wrapText="1"/>
    </xf>
    <xf numFmtId="0" fontId="13" fillId="0" borderId="14" xfId="0" applyNumberFormat="1" applyFont="1" applyFill="1" applyBorder="1" applyAlignment="1">
      <alignment horizontal="distributed" vertical="top" wrapText="1"/>
    </xf>
    <xf numFmtId="0" fontId="13" fillId="0" borderId="15" xfId="0" applyNumberFormat="1" applyFont="1" applyFill="1" applyBorder="1" applyAlignment="1">
      <alignment horizontal="distributed" vertical="top" wrapText="1"/>
    </xf>
    <xf numFmtId="0" fontId="13" fillId="0" borderId="5" xfId="0" applyNumberFormat="1" applyFont="1" applyFill="1" applyBorder="1" applyAlignment="1">
      <alignment horizontal="distributed" vertical="top" wrapText="1"/>
    </xf>
    <xf numFmtId="0" fontId="13" fillId="0" borderId="0" xfId="0" applyNumberFormat="1" applyFont="1" applyFill="1" applyBorder="1" applyAlignment="1">
      <alignment horizontal="distributed" vertical="top" wrapText="1"/>
    </xf>
    <xf numFmtId="0" fontId="13" fillId="0" borderId="6" xfId="0" applyNumberFormat="1" applyFont="1" applyFill="1" applyBorder="1" applyAlignment="1">
      <alignment horizontal="distributed" vertical="top" wrapText="1"/>
    </xf>
    <xf numFmtId="38" fontId="34" fillId="0" borderId="21" xfId="16" applyFont="1" applyFill="1" applyBorder="1" applyAlignment="1">
      <alignment horizontal="right" vertical="center" wrapText="1"/>
    </xf>
    <xf numFmtId="38" fontId="34" fillId="0" borderId="18" xfId="16" applyFont="1" applyFill="1" applyBorder="1" applyAlignment="1">
      <alignment horizontal="right" vertical="center" wrapText="1"/>
    </xf>
    <xf numFmtId="0" fontId="29" fillId="0" borderId="0" xfId="0" applyFont="1" applyBorder="1" applyAlignment="1">
      <alignment horizontal="left" vertical="center"/>
    </xf>
    <xf numFmtId="0" fontId="11" fillId="0" borderId="21" xfId="0" applyNumberFormat="1" applyFont="1" applyFill="1" applyBorder="1" applyAlignment="1">
      <alignment vertical="center" wrapText="1"/>
    </xf>
    <xf numFmtId="0" fontId="9" fillId="0" borderId="22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0" fontId="17" fillId="0" borderId="78" xfId="0" applyNumberFormat="1" applyFont="1" applyFill="1" applyBorder="1" applyAlignment="1">
      <alignment horizontal="center" vertical="center" wrapText="1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17" fillId="0" borderId="79" xfId="0" applyNumberFormat="1" applyFont="1" applyFill="1" applyBorder="1" applyAlignment="1">
      <alignment horizontal="center" vertical="center" wrapText="1"/>
    </xf>
    <xf numFmtId="0" fontId="16" fillId="0" borderId="79" xfId="0" applyFont="1" applyFill="1" applyBorder="1" applyAlignment="1">
      <alignment horizontal="center" vertical="center" wrapText="1"/>
    </xf>
    <xf numFmtId="0" fontId="11" fillId="0" borderId="56" xfId="0" applyNumberFormat="1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16" fillId="0" borderId="56" xfId="0" applyFont="1" applyFill="1" applyBorder="1" applyAlignment="1">
      <alignment horizontal="distributed" vertical="distributed" wrapText="1"/>
    </xf>
    <xf numFmtId="0" fontId="11" fillId="0" borderId="80" xfId="0" applyNumberFormat="1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15" fillId="0" borderId="17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15" fillId="0" borderId="3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15" fillId="0" borderId="9" xfId="0" applyNumberFormat="1" applyFont="1" applyFill="1" applyBorder="1" applyAlignment="1">
      <alignment horizontal="center" vertical="center" wrapText="1"/>
    </xf>
    <xf numFmtId="0" fontId="15" fillId="0" borderId="30" xfId="0" applyNumberFormat="1" applyFont="1" applyFill="1" applyBorder="1" applyAlignment="1">
      <alignment horizontal="center" vertical="center" wrapText="1"/>
    </xf>
    <xf numFmtId="0" fontId="15" fillId="0" borderId="56" xfId="0" applyNumberFormat="1" applyFont="1" applyFill="1" applyBorder="1" applyAlignment="1">
      <alignment horizontal="center" vertical="center" textRotation="255" wrapText="1"/>
    </xf>
    <xf numFmtId="0" fontId="15" fillId="0" borderId="2" xfId="0" applyNumberFormat="1" applyFont="1" applyFill="1" applyBorder="1" applyAlignment="1">
      <alignment horizontal="center" vertical="top" wrapText="1"/>
    </xf>
    <xf numFmtId="0" fontId="15" fillId="0" borderId="3" xfId="0" applyNumberFormat="1" applyFont="1" applyFill="1" applyBorder="1" applyAlignment="1">
      <alignment horizontal="center" vertical="top" wrapText="1"/>
    </xf>
    <xf numFmtId="38" fontId="32" fillId="0" borderId="21" xfId="16" applyFont="1" applyFill="1" applyBorder="1" applyAlignment="1">
      <alignment horizontal="right" vertical="center" wrapText="1"/>
    </xf>
    <xf numFmtId="38" fontId="32" fillId="0" borderId="22" xfId="16" applyFont="1" applyFill="1" applyBorder="1" applyAlignment="1">
      <alignment horizontal="right" vertical="center" wrapText="1"/>
    </xf>
    <xf numFmtId="38" fontId="34" fillId="0" borderId="22" xfId="16" applyFont="1" applyFill="1" applyBorder="1" applyAlignment="1">
      <alignment horizontal="right" vertical="center" wrapText="1"/>
    </xf>
    <xf numFmtId="38" fontId="34" fillId="0" borderId="19" xfId="16" applyFont="1" applyFill="1" applyBorder="1" applyAlignment="1">
      <alignment horizontal="right" vertical="center" wrapText="1"/>
    </xf>
    <xf numFmtId="38" fontId="34" fillId="0" borderId="20" xfId="16" applyFont="1" applyFill="1" applyBorder="1" applyAlignment="1">
      <alignment horizontal="right" vertical="center" wrapText="1"/>
    </xf>
    <xf numFmtId="0" fontId="20" fillId="0" borderId="33" xfId="0" applyNumberFormat="1" applyFont="1" applyFill="1" applyBorder="1" applyAlignment="1">
      <alignment horizontal="right" wrapText="1"/>
    </xf>
    <xf numFmtId="0" fontId="20" fillId="0" borderId="1" xfId="0" applyNumberFormat="1" applyFont="1" applyFill="1" applyBorder="1" applyAlignment="1">
      <alignment horizontal="center" vertical="top" wrapText="1"/>
    </xf>
    <xf numFmtId="0" fontId="20" fillId="0" borderId="2" xfId="0" applyNumberFormat="1" applyFont="1" applyFill="1" applyBorder="1" applyAlignment="1">
      <alignment horizontal="center" vertical="top" wrapText="1"/>
    </xf>
    <xf numFmtId="0" fontId="20" fillId="0" borderId="3" xfId="0" applyNumberFormat="1" applyFont="1" applyFill="1" applyBorder="1" applyAlignment="1">
      <alignment horizontal="center" vertical="top" wrapText="1"/>
    </xf>
    <xf numFmtId="0" fontId="20" fillId="0" borderId="40" xfId="0" applyNumberFormat="1" applyFont="1" applyFill="1" applyBorder="1" applyAlignment="1">
      <alignment horizontal="right" wrapText="1"/>
    </xf>
    <xf numFmtId="38" fontId="31" fillId="0" borderId="18" xfId="16" applyFont="1" applyFill="1" applyBorder="1" applyAlignment="1">
      <alignment horizontal="right" vertical="center" wrapText="1"/>
    </xf>
    <xf numFmtId="38" fontId="31" fillId="0" borderId="19" xfId="16" applyFont="1" applyFill="1" applyBorder="1" applyAlignment="1">
      <alignment horizontal="right" vertical="center" wrapText="1"/>
    </xf>
    <xf numFmtId="38" fontId="31" fillId="0" borderId="20" xfId="16" applyFont="1" applyFill="1" applyBorder="1" applyAlignment="1">
      <alignment horizontal="right" vertical="center" wrapText="1"/>
    </xf>
    <xf numFmtId="38" fontId="33" fillId="0" borderId="36" xfId="16" applyFont="1" applyFill="1" applyBorder="1" applyAlignment="1">
      <alignment horizontal="right" vertical="center" wrapText="1"/>
    </xf>
    <xf numFmtId="38" fontId="33" fillId="0" borderId="37" xfId="16" applyFont="1" applyFill="1" applyBorder="1" applyAlignment="1">
      <alignment horizontal="right" vertical="center" wrapText="1"/>
    </xf>
    <xf numFmtId="38" fontId="33" fillId="0" borderId="81" xfId="16" applyFont="1" applyFill="1" applyBorder="1" applyAlignment="1">
      <alignment horizontal="right" vertical="center" wrapText="1"/>
    </xf>
    <xf numFmtId="38" fontId="9" fillId="0" borderId="18" xfId="16" applyFont="1" applyFill="1" applyBorder="1" applyAlignment="1">
      <alignment horizontal="right" vertical="center" wrapText="1"/>
    </xf>
    <xf numFmtId="38" fontId="9" fillId="0" borderId="19" xfId="16" applyFont="1" applyFill="1" applyBorder="1" applyAlignment="1">
      <alignment horizontal="right" vertical="center" wrapText="1"/>
    </xf>
    <xf numFmtId="38" fontId="9" fillId="0" borderId="20" xfId="16" applyFont="1" applyFill="1" applyBorder="1" applyAlignment="1">
      <alignment horizontal="right" vertical="center" wrapText="1"/>
    </xf>
    <xf numFmtId="0" fontId="13" fillId="0" borderId="11" xfId="0" applyNumberFormat="1" applyFont="1" applyFill="1" applyBorder="1" applyAlignment="1">
      <alignment horizontal="center" vertical="center" textRotation="255" wrapText="1"/>
    </xf>
    <xf numFmtId="0" fontId="14" fillId="0" borderId="9" xfId="0" applyFont="1" applyFill="1" applyBorder="1" applyAlignment="1">
      <alignment horizontal="center" vertical="center" textRotation="255" wrapText="1"/>
    </xf>
    <xf numFmtId="0" fontId="14" fillId="0" borderId="30" xfId="0" applyFont="1" applyFill="1" applyBorder="1" applyAlignment="1">
      <alignment horizontal="center" vertical="center" textRotation="255" wrapText="1"/>
    </xf>
    <xf numFmtId="178" fontId="32" fillId="0" borderId="82" xfId="0" applyNumberFormat="1" applyFont="1" applyFill="1" applyBorder="1" applyAlignment="1">
      <alignment horizontal="right" vertical="center" wrapText="1"/>
    </xf>
    <xf numFmtId="178" fontId="30" fillId="0" borderId="83" xfId="0" applyNumberFormat="1" applyFont="1" applyFill="1" applyBorder="1" applyAlignment="1">
      <alignment horizontal="right" vertical="center" wrapText="1"/>
    </xf>
    <xf numFmtId="178" fontId="30" fillId="0" borderId="84" xfId="0" applyNumberFormat="1" applyFont="1" applyFill="1" applyBorder="1" applyAlignment="1">
      <alignment horizontal="right" vertical="center" wrapText="1"/>
    </xf>
    <xf numFmtId="0" fontId="15" fillId="0" borderId="21" xfId="0" applyNumberFormat="1" applyFont="1" applyFill="1" applyBorder="1" applyAlignment="1">
      <alignment horizontal="center" vertical="center" wrapText="1"/>
    </xf>
    <xf numFmtId="0" fontId="15" fillId="0" borderId="22" xfId="0" applyNumberFormat="1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/>
    </xf>
    <xf numFmtId="178" fontId="32" fillId="0" borderId="85" xfId="0" applyNumberFormat="1" applyFont="1" applyFill="1" applyBorder="1" applyAlignment="1">
      <alignment horizontal="right" vertical="center" wrapText="1"/>
    </xf>
    <xf numFmtId="38" fontId="32" fillId="0" borderId="85" xfId="16" applyFont="1" applyFill="1" applyBorder="1" applyAlignment="1">
      <alignment horizontal="right" vertical="center" shrinkToFit="1"/>
    </xf>
    <xf numFmtId="0" fontId="18" fillId="0" borderId="79" xfId="0" applyNumberFormat="1" applyFont="1" applyFill="1" applyBorder="1" applyAlignment="1">
      <alignment horizontal="center" vertical="center" textRotation="255" wrapText="1"/>
    </xf>
    <xf numFmtId="0" fontId="19" fillId="0" borderId="79" xfId="0" applyFont="1" applyFill="1" applyBorder="1" applyAlignment="1">
      <alignment horizontal="center" vertical="center" textRotation="255" wrapText="1"/>
    </xf>
    <xf numFmtId="0" fontId="19" fillId="0" borderId="80" xfId="0" applyFont="1" applyFill="1" applyBorder="1" applyAlignment="1">
      <alignment horizontal="center" vertical="center" textRotation="255" wrapText="1"/>
    </xf>
    <xf numFmtId="178" fontId="10" fillId="0" borderId="44" xfId="0" applyNumberFormat="1" applyFont="1" applyFill="1" applyBorder="1" applyAlignment="1">
      <alignment horizontal="right" vertical="center" wrapText="1"/>
    </xf>
    <xf numFmtId="178" fontId="9" fillId="0" borderId="44" xfId="0" applyNumberFormat="1" applyFont="1" applyFill="1" applyBorder="1" applyAlignment="1">
      <alignment horizontal="right" vertical="center" wrapText="1"/>
    </xf>
    <xf numFmtId="178" fontId="9" fillId="0" borderId="45" xfId="0" applyNumberFormat="1" applyFont="1" applyFill="1" applyBorder="1" applyAlignment="1">
      <alignment horizontal="right" vertical="center" wrapText="1"/>
    </xf>
    <xf numFmtId="0" fontId="13" fillId="0" borderId="79" xfId="0" applyNumberFormat="1" applyFont="1" applyFill="1" applyBorder="1" applyAlignment="1">
      <alignment horizontal="center" vertical="center" textRotation="255" wrapText="1"/>
    </xf>
    <xf numFmtId="0" fontId="14" fillId="0" borderId="79" xfId="0" applyFont="1" applyFill="1" applyBorder="1" applyAlignment="1">
      <alignment horizontal="center" vertical="center" textRotation="255" wrapText="1"/>
    </xf>
    <xf numFmtId="38" fontId="32" fillId="0" borderId="85" xfId="16" applyFont="1" applyFill="1" applyBorder="1" applyAlignment="1">
      <alignment vertical="center" wrapText="1"/>
    </xf>
    <xf numFmtId="38" fontId="32" fillId="0" borderId="25" xfId="16" applyFont="1" applyFill="1" applyBorder="1" applyAlignment="1">
      <alignment vertical="center" wrapText="1"/>
    </xf>
    <xf numFmtId="38" fontId="32" fillId="0" borderId="85" xfId="16" applyFont="1" applyFill="1" applyBorder="1" applyAlignment="1">
      <alignment horizontal="right" vertical="center" wrapText="1"/>
    </xf>
    <xf numFmtId="38" fontId="32" fillId="0" borderId="25" xfId="16" applyFont="1" applyFill="1" applyBorder="1" applyAlignment="1">
      <alignment horizontal="right" vertical="center" shrinkToFit="1"/>
    </xf>
    <xf numFmtId="38" fontId="15" fillId="0" borderId="85" xfId="16" applyFont="1" applyFill="1" applyBorder="1" applyAlignment="1">
      <alignment horizontal="right" vertical="center" shrinkToFit="1"/>
    </xf>
    <xf numFmtId="38" fontId="33" fillId="0" borderId="25" xfId="16" applyFont="1" applyFill="1" applyBorder="1" applyAlignment="1">
      <alignment horizontal="right" vertical="center" wrapText="1"/>
    </xf>
    <xf numFmtId="38" fontId="33" fillId="0" borderId="85" xfId="16" applyFont="1" applyFill="1" applyBorder="1" applyAlignment="1">
      <alignment horizontal="right" vertical="center" wrapText="1"/>
    </xf>
    <xf numFmtId="182" fontId="32" fillId="0" borderId="85" xfId="0" applyNumberFormat="1" applyFont="1" applyFill="1" applyBorder="1" applyAlignment="1">
      <alignment horizontal="right" vertical="center" wrapText="1"/>
    </xf>
    <xf numFmtId="178" fontId="32" fillId="0" borderId="85" xfId="0" applyNumberFormat="1" applyFont="1" applyFill="1" applyBorder="1" applyAlignment="1">
      <alignment vertical="center" wrapText="1"/>
    </xf>
    <xf numFmtId="178" fontId="32" fillId="0" borderId="56" xfId="0" applyNumberFormat="1" applyFont="1" applyFill="1" applyBorder="1" applyAlignment="1">
      <alignment horizontal="right" vertical="center" wrapText="1"/>
    </xf>
    <xf numFmtId="178" fontId="34" fillId="0" borderId="57" xfId="0" applyNumberFormat="1" applyFont="1" applyFill="1" applyBorder="1" applyAlignment="1">
      <alignment horizontal="center" vertical="center" wrapText="1"/>
    </xf>
    <xf numFmtId="178" fontId="34" fillId="0" borderId="56" xfId="0" applyNumberFormat="1" applyFont="1" applyFill="1" applyBorder="1" applyAlignment="1">
      <alignment horizontal="center" vertical="center" wrapText="1"/>
    </xf>
    <xf numFmtId="178" fontId="34" fillId="0" borderId="57" xfId="0" applyNumberFormat="1" applyFont="1" applyFill="1" applyBorder="1" applyAlignment="1">
      <alignment horizontal="right" vertical="center" wrapText="1"/>
    </xf>
    <xf numFmtId="178" fontId="34" fillId="0" borderId="56" xfId="0" applyNumberFormat="1" applyFont="1" applyFill="1" applyBorder="1" applyAlignment="1">
      <alignment horizontal="right" vertical="center" wrapText="1"/>
    </xf>
    <xf numFmtId="3" fontId="10" fillId="0" borderId="56" xfId="0" applyNumberFormat="1" applyFont="1" applyFill="1" applyBorder="1" applyAlignment="1">
      <alignment horizontal="right" vertical="center" wrapText="1"/>
    </xf>
    <xf numFmtId="3" fontId="10" fillId="0" borderId="21" xfId="0" applyNumberFormat="1" applyFont="1" applyFill="1" applyBorder="1" applyAlignment="1">
      <alignment horizontal="right" vertical="center" shrinkToFit="1"/>
    </xf>
    <xf numFmtId="3" fontId="10" fillId="0" borderId="23" xfId="0" applyNumberFormat="1" applyFont="1" applyFill="1" applyBorder="1" applyAlignment="1">
      <alignment horizontal="right" vertical="center" shrinkToFit="1"/>
    </xf>
    <xf numFmtId="0" fontId="10" fillId="0" borderId="57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 wrapText="1"/>
    </xf>
    <xf numFmtId="0" fontId="13" fillId="0" borderId="86" xfId="0" applyNumberFormat="1" applyFont="1" applyFill="1" applyBorder="1" applyAlignment="1">
      <alignment horizontal="distributed" vertical="center" wrapText="1"/>
    </xf>
    <xf numFmtId="0" fontId="13" fillId="0" borderId="87" xfId="0" applyNumberFormat="1" applyFont="1" applyFill="1" applyBorder="1" applyAlignment="1">
      <alignment horizontal="distributed" vertical="center" wrapText="1"/>
    </xf>
    <xf numFmtId="0" fontId="13" fillId="0" borderId="88" xfId="0" applyNumberFormat="1" applyFont="1" applyFill="1" applyBorder="1" applyAlignment="1">
      <alignment horizontal="distributed" vertical="center" wrapText="1"/>
    </xf>
    <xf numFmtId="0" fontId="13" fillId="0" borderId="81" xfId="0" applyNumberFormat="1" applyFont="1" applyFill="1" applyBorder="1" applyAlignment="1">
      <alignment horizontal="center" vertical="center" wrapText="1"/>
    </xf>
    <xf numFmtId="0" fontId="13" fillId="0" borderId="40" xfId="0" applyNumberFormat="1" applyFont="1" applyFill="1" applyBorder="1" applyAlignment="1">
      <alignment horizontal="center" vertical="center" wrapText="1"/>
    </xf>
    <xf numFmtId="0" fontId="14" fillId="0" borderId="76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3" fillId="0" borderId="89" xfId="0" applyNumberFormat="1" applyFont="1" applyFill="1" applyBorder="1" applyAlignment="1">
      <alignment horizontal="distributed" vertical="center" wrapText="1"/>
    </xf>
    <xf numFmtId="0" fontId="13" fillId="0" borderId="90" xfId="0" applyNumberFormat="1" applyFont="1" applyFill="1" applyBorder="1" applyAlignment="1">
      <alignment horizontal="distributed" vertical="center" wrapText="1"/>
    </xf>
    <xf numFmtId="178" fontId="32" fillId="0" borderId="25" xfId="0" applyNumberFormat="1" applyFont="1" applyFill="1" applyBorder="1" applyAlignment="1">
      <alignment horizontal="right" vertical="center" wrapText="1"/>
    </xf>
    <xf numFmtId="38" fontId="32" fillId="0" borderId="25" xfId="16" applyFont="1" applyFill="1" applyBorder="1" applyAlignment="1">
      <alignment horizontal="right" vertical="center" wrapText="1"/>
    </xf>
    <xf numFmtId="178" fontId="32" fillId="0" borderId="62" xfId="0" applyNumberFormat="1" applyFont="1" applyFill="1" applyBorder="1" applyAlignment="1">
      <alignment horizontal="right" vertical="center" wrapText="1"/>
    </xf>
    <xf numFmtId="38" fontId="32" fillId="0" borderId="91" xfId="16" applyFont="1" applyFill="1" applyBorder="1" applyAlignment="1">
      <alignment horizontal="right" vertical="center" shrinkToFit="1"/>
    </xf>
    <xf numFmtId="38" fontId="32" fillId="0" borderId="92" xfId="16" applyFont="1" applyFill="1" applyBorder="1" applyAlignment="1">
      <alignment horizontal="right" vertical="center" shrinkToFit="1"/>
    </xf>
    <xf numFmtId="178" fontId="32" fillId="0" borderId="93" xfId="0" applyNumberFormat="1" applyFont="1" applyFill="1" applyBorder="1" applyAlignment="1">
      <alignment horizontal="right" vertical="center" wrapText="1"/>
    </xf>
    <xf numFmtId="178" fontId="32" fillId="0" borderId="94" xfId="0" applyNumberFormat="1" applyFont="1" applyFill="1" applyBorder="1" applyAlignment="1">
      <alignment horizontal="right" vertical="center" wrapText="1"/>
    </xf>
    <xf numFmtId="38" fontId="32" fillId="0" borderId="91" xfId="16" applyFont="1" applyFill="1" applyBorder="1" applyAlignment="1">
      <alignment horizontal="right" vertical="center" wrapText="1"/>
    </xf>
    <xf numFmtId="38" fontId="32" fillId="0" borderId="92" xfId="16" applyFont="1" applyFill="1" applyBorder="1" applyAlignment="1">
      <alignment horizontal="right" vertical="center" wrapText="1"/>
    </xf>
    <xf numFmtId="178" fontId="32" fillId="0" borderId="95" xfId="0" applyNumberFormat="1" applyFont="1" applyFill="1" applyBorder="1" applyAlignment="1">
      <alignment horizontal="right" vertical="center" wrapText="1"/>
    </xf>
    <xf numFmtId="178" fontId="32" fillId="0" borderId="96" xfId="0" applyNumberFormat="1" applyFont="1" applyFill="1" applyBorder="1" applyAlignment="1">
      <alignment horizontal="right" vertical="center" wrapText="1"/>
    </xf>
    <xf numFmtId="38" fontId="32" fillId="0" borderId="26" xfId="16" applyFont="1" applyFill="1" applyBorder="1" applyAlignment="1">
      <alignment vertical="center" wrapText="1"/>
    </xf>
    <xf numFmtId="38" fontId="32" fillId="0" borderId="28" xfId="16" applyFont="1" applyFill="1" applyBorder="1" applyAlignment="1">
      <alignment vertical="center" wrapText="1"/>
    </xf>
    <xf numFmtId="178" fontId="32" fillId="0" borderId="91" xfId="0" applyNumberFormat="1" applyFont="1" applyFill="1" applyBorder="1" applyAlignment="1">
      <alignment vertical="center" wrapText="1"/>
    </xf>
    <xf numFmtId="178" fontId="32" fillId="0" borderId="92" xfId="0" applyNumberFormat="1" applyFont="1" applyFill="1" applyBorder="1" applyAlignment="1">
      <alignment vertical="center" wrapText="1"/>
    </xf>
    <xf numFmtId="178" fontId="32" fillId="0" borderId="21" xfId="0" applyNumberFormat="1" applyFont="1" applyFill="1" applyBorder="1" applyAlignment="1">
      <alignment horizontal="right" vertical="center" wrapText="1"/>
    </xf>
    <xf numFmtId="0" fontId="0" fillId="0" borderId="23" xfId="0" applyBorder="1" applyAlignment="1">
      <alignment vertical="center"/>
    </xf>
    <xf numFmtId="3" fontId="10" fillId="0" borderId="21" xfId="0" applyNumberFormat="1" applyFont="1" applyFill="1" applyBorder="1" applyAlignment="1">
      <alignment horizontal="right" vertical="center" wrapText="1"/>
    </xf>
    <xf numFmtId="3" fontId="10" fillId="0" borderId="23" xfId="0" applyNumberFormat="1" applyFont="1" applyFill="1" applyBorder="1" applyAlignment="1">
      <alignment horizontal="right" vertical="center" wrapText="1"/>
    </xf>
    <xf numFmtId="178" fontId="34" fillId="0" borderId="21" xfId="0" applyNumberFormat="1" applyFont="1" applyFill="1" applyBorder="1" applyAlignment="1">
      <alignment horizontal="right" vertical="center" wrapText="1"/>
    </xf>
    <xf numFmtId="178" fontId="34" fillId="0" borderId="23" xfId="0" applyNumberFormat="1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FFFF"/>
      <rgbColor rgb="00000000"/>
      <rgbColor rgb="00000000"/>
      <rgbColor rgb="007B7B7B"/>
      <rgbColor rgb="007C7C7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13</xdr:col>
      <xdr:colOff>323850</xdr:colOff>
      <xdr:row>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257300"/>
          <a:ext cx="4495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（１）車種別、登録台数･調定額等に関する調（その１）</a:t>
          </a:r>
        </a:p>
      </xdr:txBody>
    </xdr:sp>
    <xdr:clientData/>
  </xdr:twoCellAnchor>
  <xdr:twoCellAnchor>
    <xdr:from>
      <xdr:col>16</xdr:col>
      <xdr:colOff>104775</xdr:colOff>
      <xdr:row>5</xdr:row>
      <xdr:rowOff>0</xdr:rowOff>
    </xdr:from>
    <xdr:to>
      <xdr:col>28</xdr:col>
      <xdr:colOff>133350</xdr:colOff>
      <xdr:row>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48275" y="1257300"/>
          <a:ext cx="398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12.自　動　車　税　に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161925</xdr:colOff>
      <xdr:row>44</xdr:row>
      <xdr:rowOff>171450</xdr:rowOff>
    </xdr:from>
    <xdr:to>
      <xdr:col>12</xdr:col>
      <xdr:colOff>352425</xdr:colOff>
      <xdr:row>45</xdr:row>
      <xdr:rowOff>85725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4391025" y="16344900"/>
          <a:ext cx="1905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－85－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0</xdr:rowOff>
    </xdr:from>
    <xdr:to>
      <xdr:col>3</xdr:col>
      <xdr:colOff>95250</xdr:colOff>
      <xdr:row>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1257300"/>
          <a:ext cx="876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（その3）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19050</xdr:rowOff>
    </xdr:from>
    <xdr:to>
      <xdr:col>1</xdr:col>
      <xdr:colOff>57150</xdr:colOff>
      <xdr:row>6</xdr:row>
      <xdr:rowOff>114300</xdr:rowOff>
    </xdr:to>
    <xdr:sp>
      <xdr:nvSpPr>
        <xdr:cNvPr id="1" name="Line 4"/>
        <xdr:cNvSpPr>
          <a:spLocks/>
        </xdr:cNvSpPr>
      </xdr:nvSpPr>
      <xdr:spPr>
        <a:xfrm>
          <a:off x="28575" y="1276350"/>
          <a:ext cx="2762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6</xdr:row>
      <xdr:rowOff>123825</xdr:rowOff>
    </xdr:from>
    <xdr:to>
      <xdr:col>2</xdr:col>
      <xdr:colOff>133350</xdr:colOff>
      <xdr:row>6</xdr:row>
      <xdr:rowOff>123825</xdr:rowOff>
    </xdr:to>
    <xdr:sp>
      <xdr:nvSpPr>
        <xdr:cNvPr id="2" name="Line 5"/>
        <xdr:cNvSpPr>
          <a:spLocks/>
        </xdr:cNvSpPr>
      </xdr:nvSpPr>
      <xdr:spPr>
        <a:xfrm>
          <a:off x="304800" y="15716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6</xdr:row>
      <xdr:rowOff>133350</xdr:rowOff>
    </xdr:from>
    <xdr:to>
      <xdr:col>3</xdr:col>
      <xdr:colOff>238125</xdr:colOff>
      <xdr:row>9</xdr:row>
      <xdr:rowOff>9525</xdr:rowOff>
    </xdr:to>
    <xdr:sp>
      <xdr:nvSpPr>
        <xdr:cNvPr id="3" name="Line 6"/>
        <xdr:cNvSpPr>
          <a:spLocks/>
        </xdr:cNvSpPr>
      </xdr:nvSpPr>
      <xdr:spPr>
        <a:xfrm>
          <a:off x="657225" y="1581150"/>
          <a:ext cx="3619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5</xdr:row>
      <xdr:rowOff>19050</xdr:rowOff>
    </xdr:from>
    <xdr:to>
      <xdr:col>3</xdr:col>
      <xdr:colOff>200025</xdr:colOff>
      <xdr:row>6</xdr:row>
      <xdr:rowOff>76200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295275" y="1276350"/>
          <a:ext cx="685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賦課期日</a:t>
          </a:r>
        </a:p>
      </xdr:txBody>
    </xdr:sp>
    <xdr:clientData/>
  </xdr:twoCellAnchor>
  <xdr:twoCellAnchor>
    <xdr:from>
      <xdr:col>0</xdr:col>
      <xdr:colOff>47625</xdr:colOff>
      <xdr:row>7</xdr:row>
      <xdr:rowOff>95250</xdr:rowOff>
    </xdr:from>
    <xdr:to>
      <xdr:col>2</xdr:col>
      <xdr:colOff>190500</xdr:colOff>
      <xdr:row>8</xdr:row>
      <xdr:rowOff>123825</xdr:rowOff>
    </xdr:to>
    <xdr:sp>
      <xdr:nvSpPr>
        <xdr:cNvPr id="5" name="TextBox 9"/>
        <xdr:cNvSpPr txBox="1">
          <a:spLocks noChangeArrowheads="1"/>
        </xdr:cNvSpPr>
      </xdr:nvSpPr>
      <xdr:spPr>
        <a:xfrm>
          <a:off x="47625" y="173355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車　　種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2856;&#33391;&#30476;&#31246;&#21209;&#32113;&#35336;\21&#20316;&#25104;hp&#29992;\&#31532;&#65299;%20&#35506;&#31246;&#29366;&#27841;&#35519;\90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91"/>
      <sheetName val="9293"/>
      <sheetName val="9495"/>
      <sheetName val="96"/>
    </sheetNames>
    <sheetDataSet>
      <sheetData sheetId="0">
        <row r="32">
          <cell r="H32">
            <v>427825</v>
          </cell>
          <cell r="K32">
            <v>416607</v>
          </cell>
          <cell r="N32">
            <v>1268</v>
          </cell>
          <cell r="Q32">
            <v>377</v>
          </cell>
          <cell r="T32">
            <v>17319</v>
          </cell>
          <cell r="W32">
            <v>397643</v>
          </cell>
          <cell r="Z32">
            <v>16174760</v>
          </cell>
          <cell r="AC32">
            <v>423221</v>
          </cell>
          <cell r="AF32">
            <v>1329</v>
          </cell>
          <cell r="AI32">
            <v>416</v>
          </cell>
          <cell r="AL32">
            <v>17604</v>
          </cell>
          <cell r="AO32">
            <v>17604</v>
          </cell>
          <cell r="AR32">
            <v>392975</v>
          </cell>
          <cell r="AU32">
            <v>1</v>
          </cell>
          <cell r="AX32">
            <v>2</v>
          </cell>
          <cell r="BA32">
            <v>0</v>
          </cell>
          <cell r="BD32">
            <v>16036628</v>
          </cell>
        </row>
        <row r="33">
          <cell r="H33">
            <v>146</v>
          </cell>
          <cell r="K33">
            <v>135</v>
          </cell>
          <cell r="N33">
            <v>0</v>
          </cell>
          <cell r="Q33">
            <v>0</v>
          </cell>
          <cell r="T33">
            <v>0</v>
          </cell>
          <cell r="W33">
            <v>135</v>
          </cell>
          <cell r="Z33">
            <v>904</v>
          </cell>
          <cell r="AC33">
            <v>144</v>
          </cell>
          <cell r="AF33">
            <v>0</v>
          </cell>
          <cell r="AI33">
            <v>0</v>
          </cell>
          <cell r="AL33">
            <v>0</v>
          </cell>
          <cell r="AO33">
            <v>0</v>
          </cell>
          <cell r="AR33">
            <v>130</v>
          </cell>
          <cell r="AU33">
            <v>0</v>
          </cell>
          <cell r="AX33">
            <v>0</v>
          </cell>
          <cell r="BA33">
            <v>0</v>
          </cell>
          <cell r="BD33">
            <v>871</v>
          </cell>
        </row>
        <row r="34">
          <cell r="H34">
            <v>2067</v>
          </cell>
          <cell r="K34">
            <v>2011</v>
          </cell>
          <cell r="N34">
            <v>0</v>
          </cell>
          <cell r="Q34">
            <v>0</v>
          </cell>
          <cell r="T34">
            <v>0</v>
          </cell>
          <cell r="W34">
            <v>2011</v>
          </cell>
          <cell r="Z34">
            <v>18607</v>
          </cell>
          <cell r="AC34">
            <v>1947</v>
          </cell>
          <cell r="AF34">
            <v>0</v>
          </cell>
          <cell r="AI34">
            <v>0</v>
          </cell>
          <cell r="AL34">
            <v>0</v>
          </cell>
          <cell r="AO34">
            <v>0</v>
          </cell>
          <cell r="AR34">
            <v>1884</v>
          </cell>
          <cell r="AU34">
            <v>0</v>
          </cell>
          <cell r="AX34">
            <v>7</v>
          </cell>
          <cell r="BA34">
            <v>0</v>
          </cell>
          <cell r="BD34">
            <v>17620</v>
          </cell>
        </row>
        <row r="35">
          <cell r="H35">
            <v>1568</v>
          </cell>
          <cell r="K35">
            <v>1535</v>
          </cell>
          <cell r="N35">
            <v>0</v>
          </cell>
          <cell r="Q35">
            <v>0</v>
          </cell>
          <cell r="T35">
            <v>0</v>
          </cell>
          <cell r="W35">
            <v>1535</v>
          </cell>
          <cell r="Z35">
            <v>18806</v>
          </cell>
          <cell r="AC35">
            <v>1515</v>
          </cell>
          <cell r="AF35">
            <v>0</v>
          </cell>
          <cell r="AI35">
            <v>0</v>
          </cell>
          <cell r="AL35">
            <v>0</v>
          </cell>
          <cell r="AO35">
            <v>0</v>
          </cell>
          <cell r="AR35">
            <v>1481</v>
          </cell>
          <cell r="AU35">
            <v>0</v>
          </cell>
          <cell r="AX35">
            <v>23</v>
          </cell>
          <cell r="BA35">
            <v>0</v>
          </cell>
          <cell r="BD35">
            <v>18211</v>
          </cell>
        </row>
        <row r="36">
          <cell r="H36">
            <v>1160</v>
          </cell>
          <cell r="K36">
            <v>1123</v>
          </cell>
          <cell r="N36">
            <v>0</v>
          </cell>
          <cell r="Q36">
            <v>0</v>
          </cell>
          <cell r="T36">
            <v>0</v>
          </cell>
          <cell r="W36">
            <v>1123</v>
          </cell>
          <cell r="Z36">
            <v>17385</v>
          </cell>
          <cell r="AC36">
            <v>1051</v>
          </cell>
          <cell r="AF36">
            <v>0</v>
          </cell>
          <cell r="AI36">
            <v>0</v>
          </cell>
          <cell r="AL36">
            <v>0</v>
          </cell>
          <cell r="AO36">
            <v>0</v>
          </cell>
          <cell r="AR36">
            <v>1019</v>
          </cell>
          <cell r="AU36">
            <v>0</v>
          </cell>
          <cell r="AX36">
            <v>1</v>
          </cell>
          <cell r="BA36">
            <v>0</v>
          </cell>
          <cell r="BD36">
            <v>16373</v>
          </cell>
        </row>
        <row r="37">
          <cell r="H37">
            <v>125</v>
          </cell>
          <cell r="K37">
            <v>123</v>
          </cell>
          <cell r="N37">
            <v>0</v>
          </cell>
          <cell r="Q37">
            <v>0</v>
          </cell>
          <cell r="T37">
            <v>0</v>
          </cell>
          <cell r="W37">
            <v>123</v>
          </cell>
          <cell r="Z37">
            <v>2360</v>
          </cell>
          <cell r="AC37">
            <v>106</v>
          </cell>
          <cell r="AF37">
            <v>0</v>
          </cell>
          <cell r="AI37">
            <v>0</v>
          </cell>
          <cell r="AL37">
            <v>0</v>
          </cell>
          <cell r="AO37">
            <v>0</v>
          </cell>
          <cell r="AR37">
            <v>104</v>
          </cell>
          <cell r="AU37">
            <v>0</v>
          </cell>
          <cell r="AX37">
            <v>0</v>
          </cell>
          <cell r="BA37">
            <v>0</v>
          </cell>
          <cell r="BD37">
            <v>2187</v>
          </cell>
        </row>
        <row r="38">
          <cell r="H38">
            <v>57</v>
          </cell>
          <cell r="K38">
            <v>52</v>
          </cell>
          <cell r="N38">
            <v>0</v>
          </cell>
          <cell r="Q38">
            <v>0</v>
          </cell>
          <cell r="T38">
            <v>0</v>
          </cell>
          <cell r="W38">
            <v>52</v>
          </cell>
          <cell r="Z38">
            <v>1179</v>
          </cell>
          <cell r="AC38">
            <v>49</v>
          </cell>
          <cell r="AF38">
            <v>0</v>
          </cell>
          <cell r="AI38">
            <v>0</v>
          </cell>
          <cell r="AL38">
            <v>0</v>
          </cell>
          <cell r="AO38">
            <v>0</v>
          </cell>
          <cell r="AR38">
            <v>44</v>
          </cell>
          <cell r="AU38">
            <v>0</v>
          </cell>
          <cell r="AX38">
            <v>1</v>
          </cell>
          <cell r="BA38">
            <v>0</v>
          </cell>
          <cell r="BD38">
            <v>1180</v>
          </cell>
        </row>
        <row r="39">
          <cell r="H39">
            <v>118</v>
          </cell>
          <cell r="K39">
            <v>116</v>
          </cell>
          <cell r="N39">
            <v>0</v>
          </cell>
          <cell r="Q39">
            <v>0</v>
          </cell>
          <cell r="T39">
            <v>0</v>
          </cell>
          <cell r="W39">
            <v>116</v>
          </cell>
          <cell r="Z39">
            <v>3048</v>
          </cell>
          <cell r="AC39">
            <v>122</v>
          </cell>
          <cell r="AF39">
            <v>0</v>
          </cell>
          <cell r="AI39">
            <v>0</v>
          </cell>
          <cell r="AL39">
            <v>0</v>
          </cell>
          <cell r="AO39">
            <v>0</v>
          </cell>
          <cell r="AR39">
            <v>120</v>
          </cell>
          <cell r="AU39">
            <v>0</v>
          </cell>
          <cell r="AX39">
            <v>0</v>
          </cell>
          <cell r="BA39">
            <v>0</v>
          </cell>
          <cell r="BD39">
            <v>2984</v>
          </cell>
        </row>
        <row r="40">
          <cell r="H40">
            <v>175</v>
          </cell>
          <cell r="K40">
            <v>171</v>
          </cell>
          <cell r="N40">
            <v>0</v>
          </cell>
          <cell r="Q40">
            <v>0</v>
          </cell>
          <cell r="T40">
            <v>0</v>
          </cell>
          <cell r="W40">
            <v>171</v>
          </cell>
          <cell r="Z40">
            <v>5250</v>
          </cell>
          <cell r="AC40">
            <v>169</v>
          </cell>
          <cell r="AF40">
            <v>0</v>
          </cell>
          <cell r="AI40">
            <v>0</v>
          </cell>
          <cell r="AL40">
            <v>0</v>
          </cell>
          <cell r="AO40">
            <v>0</v>
          </cell>
          <cell r="AR40">
            <v>164</v>
          </cell>
          <cell r="AU40">
            <v>0</v>
          </cell>
          <cell r="AX40">
            <v>0</v>
          </cell>
          <cell r="BA40">
            <v>0</v>
          </cell>
          <cell r="BD40">
            <v>5093</v>
          </cell>
        </row>
        <row r="41">
          <cell r="H41">
            <v>2999</v>
          </cell>
          <cell r="K41">
            <v>2964</v>
          </cell>
          <cell r="N41">
            <v>0</v>
          </cell>
          <cell r="Q41">
            <v>0</v>
          </cell>
          <cell r="T41">
            <v>0</v>
          </cell>
          <cell r="W41">
            <v>2964</v>
          </cell>
          <cell r="Z41">
            <v>148855</v>
          </cell>
          <cell r="AC41">
            <v>2882</v>
          </cell>
          <cell r="AF41">
            <v>0</v>
          </cell>
          <cell r="AI41">
            <v>0</v>
          </cell>
          <cell r="AL41">
            <v>0</v>
          </cell>
          <cell r="AO41">
            <v>0</v>
          </cell>
          <cell r="AR41">
            <v>2851</v>
          </cell>
          <cell r="AU41">
            <v>0</v>
          </cell>
          <cell r="AX41">
            <v>0</v>
          </cell>
          <cell r="BA41">
            <v>0</v>
          </cell>
          <cell r="BD41">
            <v>145523</v>
          </cell>
        </row>
      </sheetData>
      <sheetData sheetId="1">
        <row r="39">
          <cell r="I39">
            <v>57407</v>
          </cell>
          <cell r="L39">
            <v>55661</v>
          </cell>
          <cell r="O39">
            <v>1322</v>
          </cell>
          <cell r="R39">
            <v>70</v>
          </cell>
          <cell r="U39">
            <v>133</v>
          </cell>
          <cell r="X39">
            <v>54136</v>
          </cell>
          <cell r="AA39">
            <v>919336</v>
          </cell>
          <cell r="AD39">
            <v>53517</v>
          </cell>
          <cell r="AG39">
            <v>1221</v>
          </cell>
          <cell r="AJ39">
            <v>75</v>
          </cell>
          <cell r="AM39">
            <v>129</v>
          </cell>
          <cell r="AP39">
            <v>129</v>
          </cell>
          <cell r="AS39">
            <v>50014</v>
          </cell>
          <cell r="AV39">
            <v>0</v>
          </cell>
          <cell r="AY39">
            <v>48</v>
          </cell>
          <cell r="BB39">
            <v>0</v>
          </cell>
          <cell r="BE39">
            <v>879547</v>
          </cell>
        </row>
      </sheetData>
      <sheetData sheetId="2">
        <row r="34">
          <cell r="I34">
            <v>2184</v>
          </cell>
          <cell r="L34">
            <v>2144</v>
          </cell>
          <cell r="O34">
            <v>251</v>
          </cell>
          <cell r="R34">
            <v>83</v>
          </cell>
          <cell r="U34">
            <v>1</v>
          </cell>
          <cell r="X34">
            <v>1809</v>
          </cell>
          <cell r="AA34">
            <v>55418</v>
          </cell>
          <cell r="AD34">
            <v>2198</v>
          </cell>
          <cell r="AG34">
            <v>261</v>
          </cell>
          <cell r="AJ34">
            <v>84</v>
          </cell>
          <cell r="AM34">
            <v>0</v>
          </cell>
          <cell r="AP34">
            <v>0</v>
          </cell>
          <cell r="AS34">
            <v>1811</v>
          </cell>
          <cell r="AV34">
            <v>0</v>
          </cell>
          <cell r="AY34">
            <v>6</v>
          </cell>
          <cell r="BB34">
            <v>0</v>
          </cell>
          <cell r="BE34">
            <v>53272</v>
          </cell>
        </row>
        <row r="37">
          <cell r="I37">
            <v>24</v>
          </cell>
          <cell r="L37">
            <v>11</v>
          </cell>
          <cell r="O37">
            <v>0</v>
          </cell>
          <cell r="R37">
            <v>0</v>
          </cell>
          <cell r="U37">
            <v>0</v>
          </cell>
          <cell r="X37">
            <v>11</v>
          </cell>
          <cell r="AA37">
            <v>68</v>
          </cell>
          <cell r="AD37">
            <v>25</v>
          </cell>
          <cell r="AG37">
            <v>0</v>
          </cell>
          <cell r="AJ37">
            <v>0</v>
          </cell>
          <cell r="AM37">
            <v>0</v>
          </cell>
          <cell r="AP37">
            <v>0</v>
          </cell>
          <cell r="AS37">
            <v>12</v>
          </cell>
          <cell r="AV37">
            <v>0</v>
          </cell>
          <cell r="AY37">
            <v>0</v>
          </cell>
          <cell r="BB37">
            <v>0</v>
          </cell>
          <cell r="BE37">
            <v>68</v>
          </cell>
        </row>
        <row r="40">
          <cell r="I40">
            <v>11673</v>
          </cell>
          <cell r="L40">
            <v>10984</v>
          </cell>
          <cell r="O40">
            <v>1716</v>
          </cell>
          <cell r="R40">
            <v>435</v>
          </cell>
          <cell r="U40">
            <v>1185</v>
          </cell>
          <cell r="X40">
            <v>7648</v>
          </cell>
          <cell r="AA40">
            <v>174091</v>
          </cell>
          <cell r="AD40">
            <v>11124</v>
          </cell>
          <cell r="AG40">
            <v>1745</v>
          </cell>
          <cell r="AJ40">
            <v>386</v>
          </cell>
          <cell r="AM40">
            <v>1159</v>
          </cell>
          <cell r="AP40">
            <v>1159</v>
          </cell>
          <cell r="AS40">
            <v>7114</v>
          </cell>
          <cell r="AV40">
            <v>0</v>
          </cell>
          <cell r="AY40">
            <v>0</v>
          </cell>
          <cell r="BB40">
            <v>0</v>
          </cell>
          <cell r="BE40">
            <v>165873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1"/>
  <sheetViews>
    <sheetView tabSelected="1" view="pageBreakPreview" zoomScale="60" zoomScaleNormal="75" workbookViewId="0" topLeftCell="A1">
      <selection activeCell="D2" sqref="D2"/>
    </sheetView>
  </sheetViews>
  <sheetFormatPr defaultColWidth="9.00390625" defaultRowHeight="13.5"/>
  <cols>
    <col min="1" max="3" width="3.625" style="0" customWidth="1"/>
    <col min="4" max="6" width="4.375" style="0" customWidth="1"/>
    <col min="7" max="7" width="5.25390625" style="0" customWidth="1"/>
    <col min="8" max="27" width="4.25390625" style="0" customWidth="1"/>
    <col min="28" max="28" width="5.125" style="0" customWidth="1"/>
    <col min="29" max="31" width="4.25390625" style="0" customWidth="1"/>
    <col min="32" max="16384" width="2.625" style="0" customWidth="1"/>
  </cols>
  <sheetData>
    <row r="1" spans="1:31" s="1" customFormat="1" ht="34.5" customHeight="1">
      <c r="A1" s="38" t="s">
        <v>182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</row>
    <row r="2" spans="1:31" s="1" customFormat="1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s="1" customFormat="1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s="1" customFormat="1" ht="18.75" customHeight="1">
      <c r="A4" s="36" t="s">
        <v>30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7"/>
      <c r="Z4" s="7"/>
      <c r="AA4" s="7"/>
      <c r="AB4" s="7"/>
      <c r="AC4" s="7"/>
      <c r="AD4" s="7"/>
      <c r="AE4" s="7"/>
    </row>
    <row r="5" spans="1:31" s="1" customFormat="1" ht="18.75" customHeight="1" thickBo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7"/>
      <c r="Z5" s="7"/>
      <c r="AA5" s="7"/>
      <c r="AB5" s="7"/>
      <c r="AC5" s="7"/>
      <c r="AD5" s="7"/>
      <c r="AE5" s="7"/>
    </row>
    <row r="6" spans="1:31" s="1" customFormat="1" ht="13.5" customHeight="1">
      <c r="A6" s="27" t="s">
        <v>53</v>
      </c>
      <c r="B6" s="28"/>
      <c r="C6" s="28"/>
      <c r="D6" s="28"/>
      <c r="E6" s="28"/>
      <c r="F6" s="28"/>
      <c r="G6" s="29"/>
      <c r="H6" s="60" t="s">
        <v>0</v>
      </c>
      <c r="I6" s="61"/>
      <c r="J6" s="62"/>
      <c r="K6" s="54" t="s">
        <v>54</v>
      </c>
      <c r="L6" s="55"/>
      <c r="M6" s="56"/>
      <c r="N6" s="60" t="s">
        <v>55</v>
      </c>
      <c r="O6" s="61"/>
      <c r="P6" s="62"/>
      <c r="Q6" s="60" t="s">
        <v>56</v>
      </c>
      <c r="R6" s="61"/>
      <c r="S6" s="62"/>
      <c r="T6" s="60" t="s">
        <v>57</v>
      </c>
      <c r="U6" s="61"/>
      <c r="V6" s="62"/>
      <c r="W6" s="66" t="s">
        <v>85</v>
      </c>
      <c r="X6" s="28"/>
      <c r="Y6" s="29"/>
      <c r="Z6" s="60" t="s">
        <v>86</v>
      </c>
      <c r="AA6" s="61"/>
      <c r="AB6" s="62"/>
      <c r="AC6" s="54" t="s">
        <v>58</v>
      </c>
      <c r="AD6" s="55"/>
      <c r="AE6" s="56"/>
    </row>
    <row r="7" spans="1:31" s="1" customFormat="1" ht="13.5" customHeight="1">
      <c r="A7" s="30"/>
      <c r="B7" s="31"/>
      <c r="C7" s="31"/>
      <c r="D7" s="31"/>
      <c r="E7" s="31"/>
      <c r="F7" s="31"/>
      <c r="G7" s="32"/>
      <c r="H7" s="63"/>
      <c r="I7" s="64"/>
      <c r="J7" s="65"/>
      <c r="K7" s="57"/>
      <c r="L7" s="58"/>
      <c r="M7" s="59"/>
      <c r="N7" s="63"/>
      <c r="O7" s="64"/>
      <c r="P7" s="65"/>
      <c r="Q7" s="63"/>
      <c r="R7" s="64"/>
      <c r="S7" s="65"/>
      <c r="T7" s="63"/>
      <c r="U7" s="64"/>
      <c r="V7" s="65"/>
      <c r="W7" s="67"/>
      <c r="X7" s="31"/>
      <c r="Y7" s="32"/>
      <c r="Z7" s="63"/>
      <c r="AA7" s="64"/>
      <c r="AB7" s="65"/>
      <c r="AC7" s="57"/>
      <c r="AD7" s="58"/>
      <c r="AE7" s="59"/>
    </row>
    <row r="8" spans="1:31" s="1" customFormat="1" ht="13.5" customHeight="1">
      <c r="A8" s="30"/>
      <c r="B8" s="31"/>
      <c r="C8" s="31"/>
      <c r="D8" s="31"/>
      <c r="E8" s="31"/>
      <c r="F8" s="31"/>
      <c r="G8" s="32"/>
      <c r="H8" s="63"/>
      <c r="I8" s="64"/>
      <c r="J8" s="65"/>
      <c r="K8" s="57"/>
      <c r="L8" s="58"/>
      <c r="M8" s="59"/>
      <c r="N8" s="63"/>
      <c r="O8" s="64"/>
      <c r="P8" s="65"/>
      <c r="Q8" s="63"/>
      <c r="R8" s="64"/>
      <c r="S8" s="65"/>
      <c r="T8" s="63"/>
      <c r="U8" s="64"/>
      <c r="V8" s="65"/>
      <c r="W8" s="67"/>
      <c r="X8" s="31"/>
      <c r="Y8" s="32"/>
      <c r="Z8" s="63"/>
      <c r="AA8" s="64"/>
      <c r="AB8" s="65"/>
      <c r="AC8" s="57"/>
      <c r="AD8" s="58"/>
      <c r="AE8" s="59"/>
    </row>
    <row r="9" spans="1:31" s="1" customFormat="1" ht="13.5" customHeight="1">
      <c r="A9" s="33"/>
      <c r="B9" s="34"/>
      <c r="C9" s="34"/>
      <c r="D9" s="34"/>
      <c r="E9" s="34"/>
      <c r="F9" s="34"/>
      <c r="G9" s="35"/>
      <c r="H9" s="8"/>
      <c r="I9" s="9"/>
      <c r="J9" s="10"/>
      <c r="K9" s="51" t="s">
        <v>40</v>
      </c>
      <c r="L9" s="52"/>
      <c r="M9" s="53"/>
      <c r="N9" s="51" t="s">
        <v>42</v>
      </c>
      <c r="O9" s="52"/>
      <c r="P9" s="53"/>
      <c r="Q9" s="51" t="s">
        <v>43</v>
      </c>
      <c r="R9" s="52"/>
      <c r="S9" s="53"/>
      <c r="T9" s="51" t="s">
        <v>44</v>
      </c>
      <c r="U9" s="52"/>
      <c r="V9" s="53"/>
      <c r="W9" s="51" t="s">
        <v>45</v>
      </c>
      <c r="X9" s="52"/>
      <c r="Y9" s="53"/>
      <c r="Z9" s="51" t="s">
        <v>29</v>
      </c>
      <c r="AA9" s="52"/>
      <c r="AB9" s="53"/>
      <c r="AC9" s="68"/>
      <c r="AD9" s="69"/>
      <c r="AE9" s="70"/>
    </row>
    <row r="10" spans="1:31" s="1" customFormat="1" ht="33.75" customHeight="1">
      <c r="A10" s="76" t="s">
        <v>28</v>
      </c>
      <c r="B10" s="79" t="s">
        <v>59</v>
      </c>
      <c r="C10" s="82" t="s">
        <v>60</v>
      </c>
      <c r="D10" s="83"/>
      <c r="E10" s="83"/>
      <c r="F10" s="83"/>
      <c r="G10" s="84"/>
      <c r="H10" s="42">
        <v>1</v>
      </c>
      <c r="I10" s="43"/>
      <c r="J10" s="44"/>
      <c r="K10" s="42">
        <v>1</v>
      </c>
      <c r="L10" s="43"/>
      <c r="M10" s="44"/>
      <c r="N10" s="42">
        <v>0</v>
      </c>
      <c r="O10" s="43"/>
      <c r="P10" s="44"/>
      <c r="Q10" s="42">
        <v>0</v>
      </c>
      <c r="R10" s="43"/>
      <c r="S10" s="44"/>
      <c r="T10" s="42">
        <v>0</v>
      </c>
      <c r="U10" s="43"/>
      <c r="V10" s="44"/>
      <c r="W10" s="42">
        <f>K10-(N10+Q10+T10)</f>
        <v>1</v>
      </c>
      <c r="X10" s="43"/>
      <c r="Y10" s="44"/>
      <c r="Z10" s="42">
        <v>8</v>
      </c>
      <c r="AA10" s="43"/>
      <c r="AB10" s="44"/>
      <c r="AC10" s="42">
        <v>1</v>
      </c>
      <c r="AD10" s="43"/>
      <c r="AE10" s="44"/>
    </row>
    <row r="11" spans="1:31" s="1" customFormat="1" ht="33.75" customHeight="1">
      <c r="A11" s="77"/>
      <c r="B11" s="80"/>
      <c r="C11" s="82" t="s">
        <v>61</v>
      </c>
      <c r="D11" s="83"/>
      <c r="E11" s="83"/>
      <c r="F11" s="83"/>
      <c r="G11" s="84"/>
      <c r="H11" s="42">
        <v>43</v>
      </c>
      <c r="I11" s="43"/>
      <c r="J11" s="44"/>
      <c r="K11" s="42">
        <v>43</v>
      </c>
      <c r="L11" s="43"/>
      <c r="M11" s="44"/>
      <c r="N11" s="42">
        <v>0</v>
      </c>
      <c r="O11" s="43"/>
      <c r="P11" s="44"/>
      <c r="Q11" s="42">
        <v>0</v>
      </c>
      <c r="R11" s="43"/>
      <c r="S11" s="44"/>
      <c r="T11" s="42">
        <v>0</v>
      </c>
      <c r="U11" s="43"/>
      <c r="V11" s="44"/>
      <c r="W11" s="42">
        <f aca="true" t="shared" si="0" ref="W11:W19">K11-(N11+Q11+T11)</f>
        <v>43</v>
      </c>
      <c r="X11" s="43"/>
      <c r="Y11" s="44"/>
      <c r="Z11" s="42">
        <v>365</v>
      </c>
      <c r="AA11" s="43"/>
      <c r="AB11" s="44"/>
      <c r="AC11" s="42">
        <v>43</v>
      </c>
      <c r="AD11" s="43"/>
      <c r="AE11" s="44"/>
    </row>
    <row r="12" spans="1:31" s="1" customFormat="1" ht="33.75" customHeight="1">
      <c r="A12" s="77"/>
      <c r="B12" s="80"/>
      <c r="C12" s="82" t="s">
        <v>62</v>
      </c>
      <c r="D12" s="83"/>
      <c r="E12" s="83"/>
      <c r="F12" s="83"/>
      <c r="G12" s="84"/>
      <c r="H12" s="42">
        <v>1212</v>
      </c>
      <c r="I12" s="43"/>
      <c r="J12" s="44"/>
      <c r="K12" s="42">
        <v>1188</v>
      </c>
      <c r="L12" s="43"/>
      <c r="M12" s="44"/>
      <c r="N12" s="42">
        <v>0</v>
      </c>
      <c r="O12" s="43"/>
      <c r="P12" s="44"/>
      <c r="Q12" s="42">
        <v>0</v>
      </c>
      <c r="R12" s="43"/>
      <c r="S12" s="44"/>
      <c r="T12" s="42">
        <v>0</v>
      </c>
      <c r="U12" s="43"/>
      <c r="V12" s="44"/>
      <c r="W12" s="42">
        <f t="shared" si="0"/>
        <v>1188</v>
      </c>
      <c r="X12" s="43"/>
      <c r="Y12" s="44"/>
      <c r="Z12" s="42">
        <v>11303</v>
      </c>
      <c r="AA12" s="43"/>
      <c r="AB12" s="44"/>
      <c r="AC12" s="42">
        <v>1208</v>
      </c>
      <c r="AD12" s="43"/>
      <c r="AE12" s="44"/>
    </row>
    <row r="13" spans="1:31" s="1" customFormat="1" ht="33.75" customHeight="1">
      <c r="A13" s="77"/>
      <c r="B13" s="80"/>
      <c r="C13" s="82" t="s">
        <v>2</v>
      </c>
      <c r="D13" s="83"/>
      <c r="E13" s="83"/>
      <c r="F13" s="83"/>
      <c r="G13" s="84"/>
      <c r="H13" s="42">
        <v>11</v>
      </c>
      <c r="I13" s="43"/>
      <c r="J13" s="44"/>
      <c r="K13" s="42">
        <v>10</v>
      </c>
      <c r="L13" s="43"/>
      <c r="M13" s="44"/>
      <c r="N13" s="42">
        <v>0</v>
      </c>
      <c r="O13" s="43"/>
      <c r="P13" s="44"/>
      <c r="Q13" s="42">
        <v>0</v>
      </c>
      <c r="R13" s="43"/>
      <c r="S13" s="44"/>
      <c r="T13" s="42">
        <v>0</v>
      </c>
      <c r="U13" s="43"/>
      <c r="V13" s="44"/>
      <c r="W13" s="42">
        <f t="shared" si="0"/>
        <v>10</v>
      </c>
      <c r="X13" s="43"/>
      <c r="Y13" s="44"/>
      <c r="Z13" s="42">
        <v>143</v>
      </c>
      <c r="AA13" s="43"/>
      <c r="AB13" s="44"/>
      <c r="AC13" s="42">
        <v>10</v>
      </c>
      <c r="AD13" s="43"/>
      <c r="AE13" s="44"/>
    </row>
    <row r="14" spans="1:31" s="1" customFormat="1" ht="33.75" customHeight="1">
      <c r="A14" s="77"/>
      <c r="B14" s="80"/>
      <c r="C14" s="82" t="s">
        <v>3</v>
      </c>
      <c r="D14" s="83"/>
      <c r="E14" s="83"/>
      <c r="F14" s="83"/>
      <c r="G14" s="84"/>
      <c r="H14" s="42">
        <v>28</v>
      </c>
      <c r="I14" s="43"/>
      <c r="J14" s="44"/>
      <c r="K14" s="42">
        <v>27</v>
      </c>
      <c r="L14" s="43"/>
      <c r="M14" s="44"/>
      <c r="N14" s="42">
        <v>0</v>
      </c>
      <c r="O14" s="43"/>
      <c r="P14" s="44"/>
      <c r="Q14" s="42">
        <v>0</v>
      </c>
      <c r="R14" s="43"/>
      <c r="S14" s="44"/>
      <c r="T14" s="42">
        <v>0</v>
      </c>
      <c r="U14" s="43"/>
      <c r="V14" s="44"/>
      <c r="W14" s="42">
        <f t="shared" si="0"/>
        <v>27</v>
      </c>
      <c r="X14" s="43"/>
      <c r="Y14" s="44"/>
      <c r="Z14" s="42">
        <v>434</v>
      </c>
      <c r="AA14" s="43"/>
      <c r="AB14" s="44"/>
      <c r="AC14" s="42">
        <v>29</v>
      </c>
      <c r="AD14" s="43"/>
      <c r="AE14" s="44"/>
    </row>
    <row r="15" spans="1:31" s="1" customFormat="1" ht="33.75" customHeight="1">
      <c r="A15" s="77"/>
      <c r="B15" s="80"/>
      <c r="C15" s="82" t="s">
        <v>63</v>
      </c>
      <c r="D15" s="83"/>
      <c r="E15" s="83"/>
      <c r="F15" s="83"/>
      <c r="G15" s="84"/>
      <c r="H15" s="42">
        <v>1</v>
      </c>
      <c r="I15" s="43"/>
      <c r="J15" s="44"/>
      <c r="K15" s="42">
        <v>1</v>
      </c>
      <c r="L15" s="43"/>
      <c r="M15" s="44"/>
      <c r="N15" s="42">
        <v>0</v>
      </c>
      <c r="O15" s="43"/>
      <c r="P15" s="44"/>
      <c r="Q15" s="42">
        <v>0</v>
      </c>
      <c r="R15" s="43"/>
      <c r="S15" s="44"/>
      <c r="T15" s="42">
        <v>0</v>
      </c>
      <c r="U15" s="43"/>
      <c r="V15" s="44"/>
      <c r="W15" s="42">
        <f t="shared" si="0"/>
        <v>1</v>
      </c>
      <c r="X15" s="43"/>
      <c r="Y15" s="44"/>
      <c r="Z15" s="42">
        <v>18</v>
      </c>
      <c r="AA15" s="43"/>
      <c r="AB15" s="44"/>
      <c r="AC15" s="42">
        <v>2</v>
      </c>
      <c r="AD15" s="43"/>
      <c r="AE15" s="44"/>
    </row>
    <row r="16" spans="1:31" s="1" customFormat="1" ht="33.75" customHeight="1">
      <c r="A16" s="77"/>
      <c r="B16" s="80"/>
      <c r="C16" s="82" t="s">
        <v>5</v>
      </c>
      <c r="D16" s="83"/>
      <c r="E16" s="83"/>
      <c r="F16" s="83"/>
      <c r="G16" s="84"/>
      <c r="H16" s="42">
        <v>0</v>
      </c>
      <c r="I16" s="43"/>
      <c r="J16" s="44"/>
      <c r="K16" s="42">
        <v>0</v>
      </c>
      <c r="L16" s="43"/>
      <c r="M16" s="44"/>
      <c r="N16" s="42">
        <v>0</v>
      </c>
      <c r="O16" s="43"/>
      <c r="P16" s="44"/>
      <c r="Q16" s="42">
        <v>0</v>
      </c>
      <c r="R16" s="43"/>
      <c r="S16" s="44"/>
      <c r="T16" s="42">
        <v>0</v>
      </c>
      <c r="U16" s="43"/>
      <c r="V16" s="44"/>
      <c r="W16" s="42">
        <f t="shared" si="0"/>
        <v>0</v>
      </c>
      <c r="X16" s="43"/>
      <c r="Y16" s="44"/>
      <c r="Z16" s="42">
        <v>0</v>
      </c>
      <c r="AA16" s="43"/>
      <c r="AB16" s="44"/>
      <c r="AC16" s="42">
        <v>0</v>
      </c>
      <c r="AD16" s="43"/>
      <c r="AE16" s="44"/>
    </row>
    <row r="17" spans="1:31" s="1" customFormat="1" ht="33.75" customHeight="1">
      <c r="A17" s="77"/>
      <c r="B17" s="80"/>
      <c r="C17" s="82" t="s">
        <v>6</v>
      </c>
      <c r="D17" s="83"/>
      <c r="E17" s="83"/>
      <c r="F17" s="83"/>
      <c r="G17" s="84"/>
      <c r="H17" s="42">
        <v>1</v>
      </c>
      <c r="I17" s="43"/>
      <c r="J17" s="44"/>
      <c r="K17" s="42">
        <v>1</v>
      </c>
      <c r="L17" s="43"/>
      <c r="M17" s="44"/>
      <c r="N17" s="42">
        <v>0</v>
      </c>
      <c r="O17" s="43"/>
      <c r="P17" s="44"/>
      <c r="Q17" s="42">
        <v>0</v>
      </c>
      <c r="R17" s="43"/>
      <c r="S17" s="44"/>
      <c r="T17" s="42">
        <v>0</v>
      </c>
      <c r="U17" s="43"/>
      <c r="V17" s="44"/>
      <c r="W17" s="42">
        <f t="shared" si="0"/>
        <v>1</v>
      </c>
      <c r="X17" s="43"/>
      <c r="Y17" s="44"/>
      <c r="Z17" s="42">
        <v>24</v>
      </c>
      <c r="AA17" s="43"/>
      <c r="AB17" s="44"/>
      <c r="AC17" s="42">
        <v>1</v>
      </c>
      <c r="AD17" s="43"/>
      <c r="AE17" s="44"/>
    </row>
    <row r="18" spans="1:31" s="1" customFormat="1" ht="33.75" customHeight="1">
      <c r="A18" s="77"/>
      <c r="B18" s="80"/>
      <c r="C18" s="82" t="s">
        <v>7</v>
      </c>
      <c r="D18" s="83"/>
      <c r="E18" s="83"/>
      <c r="F18" s="83"/>
      <c r="G18" s="84"/>
      <c r="H18" s="42">
        <v>0</v>
      </c>
      <c r="I18" s="43"/>
      <c r="J18" s="44"/>
      <c r="K18" s="42">
        <v>0</v>
      </c>
      <c r="L18" s="43"/>
      <c r="M18" s="44"/>
      <c r="N18" s="42">
        <v>0</v>
      </c>
      <c r="O18" s="43"/>
      <c r="P18" s="44"/>
      <c r="Q18" s="42">
        <v>0</v>
      </c>
      <c r="R18" s="43"/>
      <c r="S18" s="44"/>
      <c r="T18" s="42">
        <v>0</v>
      </c>
      <c r="U18" s="43"/>
      <c r="V18" s="44"/>
      <c r="W18" s="42">
        <f t="shared" si="0"/>
        <v>0</v>
      </c>
      <c r="X18" s="43"/>
      <c r="Y18" s="44"/>
      <c r="Z18" s="42">
        <v>0</v>
      </c>
      <c r="AA18" s="43"/>
      <c r="AB18" s="44"/>
      <c r="AC18" s="42">
        <v>0</v>
      </c>
      <c r="AD18" s="43"/>
      <c r="AE18" s="44"/>
    </row>
    <row r="19" spans="1:31" s="1" customFormat="1" ht="33.75" customHeight="1">
      <c r="A19" s="77"/>
      <c r="B19" s="80"/>
      <c r="C19" s="82" t="s">
        <v>8</v>
      </c>
      <c r="D19" s="83"/>
      <c r="E19" s="83"/>
      <c r="F19" s="83"/>
      <c r="G19" s="84"/>
      <c r="H19" s="42">
        <v>0</v>
      </c>
      <c r="I19" s="43"/>
      <c r="J19" s="44"/>
      <c r="K19" s="42">
        <v>0</v>
      </c>
      <c r="L19" s="43"/>
      <c r="M19" s="44"/>
      <c r="N19" s="42">
        <v>0</v>
      </c>
      <c r="O19" s="43"/>
      <c r="P19" s="44"/>
      <c r="Q19" s="42">
        <v>0</v>
      </c>
      <c r="R19" s="43"/>
      <c r="S19" s="44"/>
      <c r="T19" s="42">
        <v>0</v>
      </c>
      <c r="U19" s="43"/>
      <c r="V19" s="44"/>
      <c r="W19" s="42">
        <f t="shared" si="0"/>
        <v>0</v>
      </c>
      <c r="X19" s="43"/>
      <c r="Y19" s="44"/>
      <c r="Z19" s="42">
        <v>0</v>
      </c>
      <c r="AA19" s="43"/>
      <c r="AB19" s="44"/>
      <c r="AC19" s="42">
        <v>0</v>
      </c>
      <c r="AD19" s="43"/>
      <c r="AE19" s="44"/>
    </row>
    <row r="20" spans="1:31" s="1" customFormat="1" ht="33.75" customHeight="1">
      <c r="A20" s="77"/>
      <c r="B20" s="81"/>
      <c r="C20" s="87" t="s">
        <v>87</v>
      </c>
      <c r="D20" s="88"/>
      <c r="E20" s="88"/>
      <c r="F20" s="88"/>
      <c r="G20" s="89"/>
      <c r="H20" s="45">
        <f>SUM(H10:J19)</f>
        <v>1297</v>
      </c>
      <c r="I20" s="46"/>
      <c r="J20" s="47"/>
      <c r="K20" s="45">
        <f>SUM(K10:M19)</f>
        <v>1271</v>
      </c>
      <c r="L20" s="46"/>
      <c r="M20" s="47"/>
      <c r="N20" s="45">
        <f>SUM(N10:P19)</f>
        <v>0</v>
      </c>
      <c r="O20" s="46"/>
      <c r="P20" s="47"/>
      <c r="Q20" s="45">
        <f>SUM(Q10:S19)</f>
        <v>0</v>
      </c>
      <c r="R20" s="46"/>
      <c r="S20" s="47"/>
      <c r="T20" s="45">
        <f>SUM(T10:V19)</f>
        <v>0</v>
      </c>
      <c r="U20" s="46"/>
      <c r="V20" s="47"/>
      <c r="W20" s="45">
        <f>K20-(N20+Q20+T20)</f>
        <v>1271</v>
      </c>
      <c r="X20" s="46"/>
      <c r="Y20" s="47"/>
      <c r="Z20" s="45">
        <f>SUM(Z10:AB19)</f>
        <v>12295</v>
      </c>
      <c r="AA20" s="46"/>
      <c r="AB20" s="47"/>
      <c r="AC20" s="45">
        <f>SUM(AC10:AE19)</f>
        <v>1294</v>
      </c>
      <c r="AD20" s="46"/>
      <c r="AE20" s="47"/>
    </row>
    <row r="21" spans="1:31" s="1" customFormat="1" ht="33.75" customHeight="1">
      <c r="A21" s="77"/>
      <c r="B21" s="99" t="s">
        <v>32</v>
      </c>
      <c r="C21" s="82" t="s">
        <v>31</v>
      </c>
      <c r="D21" s="83"/>
      <c r="E21" s="83"/>
      <c r="F21" s="83"/>
      <c r="G21" s="84"/>
      <c r="H21" s="42">
        <v>12487</v>
      </c>
      <c r="I21" s="43"/>
      <c r="J21" s="44"/>
      <c r="K21" s="42">
        <v>12149</v>
      </c>
      <c r="L21" s="43"/>
      <c r="M21" s="44"/>
      <c r="N21" s="42">
        <v>49</v>
      </c>
      <c r="O21" s="43"/>
      <c r="P21" s="44"/>
      <c r="Q21" s="42">
        <v>9</v>
      </c>
      <c r="R21" s="43"/>
      <c r="S21" s="44"/>
      <c r="T21" s="42">
        <v>415</v>
      </c>
      <c r="U21" s="43"/>
      <c r="V21" s="44"/>
      <c r="W21" s="42">
        <f aca="true" t="shared" si="1" ref="W21:W41">K21-(N21+Q21+T21)</f>
        <v>11676</v>
      </c>
      <c r="X21" s="43"/>
      <c r="Y21" s="44"/>
      <c r="Z21" s="42">
        <v>341280</v>
      </c>
      <c r="AA21" s="43"/>
      <c r="AB21" s="44"/>
      <c r="AC21" s="42">
        <v>12355</v>
      </c>
      <c r="AD21" s="43"/>
      <c r="AE21" s="44"/>
    </row>
    <row r="22" spans="1:31" s="1" customFormat="1" ht="33.75" customHeight="1">
      <c r="A22" s="77"/>
      <c r="B22" s="80"/>
      <c r="C22" s="82" t="s">
        <v>9</v>
      </c>
      <c r="D22" s="83"/>
      <c r="E22" s="83"/>
      <c r="F22" s="83"/>
      <c r="G22" s="84"/>
      <c r="H22" s="42">
        <v>140952</v>
      </c>
      <c r="I22" s="43"/>
      <c r="J22" s="44"/>
      <c r="K22" s="42">
        <v>138469</v>
      </c>
      <c r="L22" s="43"/>
      <c r="M22" s="44"/>
      <c r="N22" s="42">
        <v>294</v>
      </c>
      <c r="O22" s="43"/>
      <c r="P22" s="44"/>
      <c r="Q22" s="42">
        <v>82</v>
      </c>
      <c r="R22" s="43"/>
      <c r="S22" s="44"/>
      <c r="T22" s="42">
        <v>5733</v>
      </c>
      <c r="U22" s="43"/>
      <c r="V22" s="44"/>
      <c r="W22" s="42">
        <f t="shared" si="1"/>
        <v>132360</v>
      </c>
      <c r="X22" s="43"/>
      <c r="Y22" s="44"/>
      <c r="Z22" s="42">
        <v>4503986</v>
      </c>
      <c r="AA22" s="43"/>
      <c r="AB22" s="44"/>
      <c r="AC22" s="42">
        <v>144830</v>
      </c>
      <c r="AD22" s="43"/>
      <c r="AE22" s="44"/>
    </row>
    <row r="23" spans="1:31" s="1" customFormat="1" ht="33.75" customHeight="1">
      <c r="A23" s="77"/>
      <c r="B23" s="80"/>
      <c r="C23" s="82" t="s">
        <v>1</v>
      </c>
      <c r="D23" s="83"/>
      <c r="E23" s="83"/>
      <c r="F23" s="83"/>
      <c r="G23" s="84"/>
      <c r="H23" s="42">
        <v>146935</v>
      </c>
      <c r="I23" s="43"/>
      <c r="J23" s="44"/>
      <c r="K23" s="42">
        <v>142015</v>
      </c>
      <c r="L23" s="43"/>
      <c r="M23" s="44"/>
      <c r="N23" s="42">
        <v>611</v>
      </c>
      <c r="O23" s="43"/>
      <c r="P23" s="44"/>
      <c r="Q23" s="42">
        <v>141</v>
      </c>
      <c r="R23" s="43"/>
      <c r="S23" s="44"/>
      <c r="T23" s="42">
        <v>5376</v>
      </c>
      <c r="U23" s="43"/>
      <c r="V23" s="44"/>
      <c r="W23" s="42">
        <f t="shared" si="1"/>
        <v>135887</v>
      </c>
      <c r="X23" s="43"/>
      <c r="Y23" s="44"/>
      <c r="Z23" s="42">
        <v>5388069</v>
      </c>
      <c r="AA23" s="43"/>
      <c r="AB23" s="44"/>
      <c r="AC23" s="42">
        <v>144366</v>
      </c>
      <c r="AD23" s="43"/>
      <c r="AE23" s="44"/>
    </row>
    <row r="24" spans="1:31" s="1" customFormat="1" ht="33.75" customHeight="1">
      <c r="A24" s="77"/>
      <c r="B24" s="80"/>
      <c r="C24" s="85" t="s">
        <v>2</v>
      </c>
      <c r="D24" s="86"/>
      <c r="E24" s="86"/>
      <c r="F24" s="86"/>
      <c r="G24" s="84"/>
      <c r="H24" s="42">
        <v>72179</v>
      </c>
      <c r="I24" s="43"/>
      <c r="J24" s="44"/>
      <c r="K24" s="42">
        <v>70579</v>
      </c>
      <c r="L24" s="43"/>
      <c r="M24" s="44"/>
      <c r="N24" s="42">
        <v>132</v>
      </c>
      <c r="O24" s="43"/>
      <c r="P24" s="44"/>
      <c r="Q24" s="42">
        <v>80</v>
      </c>
      <c r="R24" s="43"/>
      <c r="S24" s="44"/>
      <c r="T24" s="42">
        <v>3248</v>
      </c>
      <c r="U24" s="43"/>
      <c r="V24" s="44"/>
      <c r="W24" s="42">
        <f t="shared" si="1"/>
        <v>67119</v>
      </c>
      <c r="X24" s="43"/>
      <c r="Y24" s="44"/>
      <c r="Z24" s="42">
        <v>3030806</v>
      </c>
      <c r="AA24" s="43"/>
      <c r="AB24" s="44"/>
      <c r="AC24" s="42">
        <v>70139</v>
      </c>
      <c r="AD24" s="43"/>
      <c r="AE24" s="44"/>
    </row>
    <row r="25" spans="1:31" s="1" customFormat="1" ht="33.75" customHeight="1">
      <c r="A25" s="77"/>
      <c r="B25" s="80"/>
      <c r="C25" s="85" t="s">
        <v>3</v>
      </c>
      <c r="D25" s="86"/>
      <c r="E25" s="86"/>
      <c r="F25" s="86"/>
      <c r="G25" s="84"/>
      <c r="H25" s="42">
        <v>31530</v>
      </c>
      <c r="I25" s="43"/>
      <c r="J25" s="44"/>
      <c r="K25" s="42">
        <v>30460</v>
      </c>
      <c r="L25" s="43"/>
      <c r="M25" s="44"/>
      <c r="N25" s="42">
        <v>138</v>
      </c>
      <c r="O25" s="43"/>
      <c r="P25" s="44"/>
      <c r="Q25" s="42">
        <v>56</v>
      </c>
      <c r="R25" s="43"/>
      <c r="S25" s="44"/>
      <c r="T25" s="42">
        <v>1447</v>
      </c>
      <c r="U25" s="43"/>
      <c r="V25" s="44"/>
      <c r="W25" s="42">
        <f t="shared" si="1"/>
        <v>28819</v>
      </c>
      <c r="X25" s="43"/>
      <c r="Y25" s="44"/>
      <c r="Z25" s="42">
        <v>1514210</v>
      </c>
      <c r="AA25" s="43"/>
      <c r="AB25" s="44"/>
      <c r="AC25" s="42">
        <v>28483</v>
      </c>
      <c r="AD25" s="43"/>
      <c r="AE25" s="44"/>
    </row>
    <row r="26" spans="1:31" s="1" customFormat="1" ht="33.75" customHeight="1">
      <c r="A26" s="77"/>
      <c r="B26" s="80"/>
      <c r="C26" s="85" t="s">
        <v>4</v>
      </c>
      <c r="D26" s="86"/>
      <c r="E26" s="86"/>
      <c r="F26" s="86"/>
      <c r="G26" s="84"/>
      <c r="H26" s="42">
        <v>11583</v>
      </c>
      <c r="I26" s="43"/>
      <c r="J26" s="44"/>
      <c r="K26" s="42">
        <v>11421</v>
      </c>
      <c r="L26" s="43"/>
      <c r="M26" s="44"/>
      <c r="N26" s="42">
        <v>17</v>
      </c>
      <c r="O26" s="43"/>
      <c r="P26" s="44"/>
      <c r="Q26" s="42">
        <v>8</v>
      </c>
      <c r="R26" s="43"/>
      <c r="S26" s="44"/>
      <c r="T26" s="42">
        <v>566</v>
      </c>
      <c r="U26" s="43"/>
      <c r="V26" s="44"/>
      <c r="W26" s="42">
        <f t="shared" si="1"/>
        <v>10830</v>
      </c>
      <c r="X26" s="43"/>
      <c r="Y26" s="44"/>
      <c r="Z26" s="42">
        <v>628804</v>
      </c>
      <c r="AA26" s="43"/>
      <c r="AB26" s="44"/>
      <c r="AC26" s="42">
        <v>11446</v>
      </c>
      <c r="AD26" s="43"/>
      <c r="AE26" s="44"/>
    </row>
    <row r="27" spans="1:31" s="1" customFormat="1" ht="33.75" customHeight="1">
      <c r="A27" s="77"/>
      <c r="B27" s="80"/>
      <c r="C27" s="85" t="s">
        <v>5</v>
      </c>
      <c r="D27" s="86"/>
      <c r="E27" s="86"/>
      <c r="F27" s="86"/>
      <c r="G27" s="84"/>
      <c r="H27" s="42">
        <v>4030</v>
      </c>
      <c r="I27" s="43"/>
      <c r="J27" s="44"/>
      <c r="K27" s="42">
        <v>3712</v>
      </c>
      <c r="L27" s="43"/>
      <c r="M27" s="44"/>
      <c r="N27" s="42">
        <v>16</v>
      </c>
      <c r="O27" s="43"/>
      <c r="P27" s="44"/>
      <c r="Q27" s="42">
        <v>0</v>
      </c>
      <c r="R27" s="43"/>
      <c r="S27" s="44"/>
      <c r="T27" s="42">
        <v>193</v>
      </c>
      <c r="U27" s="43"/>
      <c r="V27" s="44"/>
      <c r="W27" s="42">
        <f t="shared" si="1"/>
        <v>3503</v>
      </c>
      <c r="X27" s="43"/>
      <c r="Y27" s="44"/>
      <c r="Z27" s="42">
        <v>241213</v>
      </c>
      <c r="AA27" s="43"/>
      <c r="AB27" s="44"/>
      <c r="AC27" s="42">
        <v>3636</v>
      </c>
      <c r="AD27" s="43"/>
      <c r="AE27" s="44"/>
    </row>
    <row r="28" spans="1:31" s="1" customFormat="1" ht="33.75" customHeight="1">
      <c r="A28" s="77"/>
      <c r="B28" s="80"/>
      <c r="C28" s="85" t="s">
        <v>6</v>
      </c>
      <c r="D28" s="86"/>
      <c r="E28" s="86"/>
      <c r="F28" s="86"/>
      <c r="G28" s="84"/>
      <c r="H28" s="42">
        <v>3605</v>
      </c>
      <c r="I28" s="43"/>
      <c r="J28" s="44"/>
      <c r="K28" s="42">
        <v>3463</v>
      </c>
      <c r="L28" s="43"/>
      <c r="M28" s="44"/>
      <c r="N28" s="42">
        <v>7</v>
      </c>
      <c r="O28" s="43"/>
      <c r="P28" s="44"/>
      <c r="Q28" s="42">
        <v>1</v>
      </c>
      <c r="R28" s="43"/>
      <c r="S28" s="44"/>
      <c r="T28" s="42">
        <v>189</v>
      </c>
      <c r="U28" s="43"/>
      <c r="V28" s="44"/>
      <c r="W28" s="42">
        <f t="shared" si="1"/>
        <v>3266</v>
      </c>
      <c r="X28" s="43"/>
      <c r="Y28" s="44"/>
      <c r="Z28" s="42">
        <v>251954</v>
      </c>
      <c r="AA28" s="43"/>
      <c r="AB28" s="44"/>
      <c r="AC28" s="42">
        <v>3404</v>
      </c>
      <c r="AD28" s="43"/>
      <c r="AE28" s="44"/>
    </row>
    <row r="29" spans="1:31" s="1" customFormat="1" ht="33.75" customHeight="1">
      <c r="A29" s="77"/>
      <c r="B29" s="80"/>
      <c r="C29" s="85" t="s">
        <v>7</v>
      </c>
      <c r="D29" s="86"/>
      <c r="E29" s="86"/>
      <c r="F29" s="86"/>
      <c r="G29" s="84"/>
      <c r="H29" s="42">
        <v>3085</v>
      </c>
      <c r="I29" s="43"/>
      <c r="J29" s="44"/>
      <c r="K29" s="42">
        <v>2937</v>
      </c>
      <c r="L29" s="43"/>
      <c r="M29" s="44"/>
      <c r="N29" s="42">
        <v>3</v>
      </c>
      <c r="O29" s="43"/>
      <c r="P29" s="44"/>
      <c r="Q29" s="42">
        <v>0</v>
      </c>
      <c r="R29" s="43"/>
      <c r="S29" s="44"/>
      <c r="T29" s="42">
        <v>149</v>
      </c>
      <c r="U29" s="43"/>
      <c r="V29" s="44"/>
      <c r="W29" s="42">
        <f t="shared" si="1"/>
        <v>2785</v>
      </c>
      <c r="X29" s="43"/>
      <c r="Y29" s="44"/>
      <c r="Z29" s="42">
        <v>247702</v>
      </c>
      <c r="AA29" s="43"/>
      <c r="AB29" s="44"/>
      <c r="AC29" s="42">
        <v>3111</v>
      </c>
      <c r="AD29" s="43"/>
      <c r="AE29" s="44"/>
    </row>
    <row r="30" spans="1:31" s="1" customFormat="1" ht="33.75" customHeight="1">
      <c r="A30" s="77"/>
      <c r="B30" s="80"/>
      <c r="C30" s="85" t="s">
        <v>8</v>
      </c>
      <c r="D30" s="86"/>
      <c r="E30" s="86"/>
      <c r="F30" s="86"/>
      <c r="G30" s="84"/>
      <c r="H30" s="42">
        <v>142</v>
      </c>
      <c r="I30" s="43"/>
      <c r="J30" s="44"/>
      <c r="K30" s="42">
        <v>131</v>
      </c>
      <c r="L30" s="43"/>
      <c r="M30" s="44"/>
      <c r="N30" s="42">
        <v>1</v>
      </c>
      <c r="O30" s="43"/>
      <c r="P30" s="44"/>
      <c r="Q30" s="42">
        <v>0</v>
      </c>
      <c r="R30" s="43"/>
      <c r="S30" s="44"/>
      <c r="T30" s="42">
        <v>3</v>
      </c>
      <c r="U30" s="43"/>
      <c r="V30" s="44"/>
      <c r="W30" s="42">
        <f t="shared" si="1"/>
        <v>127</v>
      </c>
      <c r="X30" s="43"/>
      <c r="Y30" s="44"/>
      <c r="Z30" s="42">
        <v>14441</v>
      </c>
      <c r="AA30" s="43"/>
      <c r="AB30" s="44"/>
      <c r="AC30" s="42">
        <v>157</v>
      </c>
      <c r="AD30" s="43"/>
      <c r="AE30" s="44"/>
    </row>
    <row r="31" spans="1:31" s="1" customFormat="1" ht="33.75" customHeight="1">
      <c r="A31" s="77"/>
      <c r="B31" s="81"/>
      <c r="C31" s="92" t="s">
        <v>88</v>
      </c>
      <c r="D31" s="93"/>
      <c r="E31" s="93"/>
      <c r="F31" s="93"/>
      <c r="G31" s="89"/>
      <c r="H31" s="45">
        <f>SUM(H21:J30)</f>
        <v>426528</v>
      </c>
      <c r="I31" s="46"/>
      <c r="J31" s="47"/>
      <c r="K31" s="45">
        <f>SUM(K21:M30)</f>
        <v>415336</v>
      </c>
      <c r="L31" s="46"/>
      <c r="M31" s="47"/>
      <c r="N31" s="45">
        <f>SUM(N21:P30)</f>
        <v>1268</v>
      </c>
      <c r="O31" s="46"/>
      <c r="P31" s="47"/>
      <c r="Q31" s="45">
        <f>SUM(Q21:S30)</f>
        <v>377</v>
      </c>
      <c r="R31" s="46"/>
      <c r="S31" s="47"/>
      <c r="T31" s="45">
        <f>SUM(T21:V30)</f>
        <v>17319</v>
      </c>
      <c r="U31" s="46"/>
      <c r="V31" s="47"/>
      <c r="W31" s="45">
        <f t="shared" si="1"/>
        <v>396372</v>
      </c>
      <c r="X31" s="46"/>
      <c r="Y31" s="47"/>
      <c r="Z31" s="48">
        <f>SUM(Z21:AB30)</f>
        <v>16162465</v>
      </c>
      <c r="AA31" s="49"/>
      <c r="AB31" s="50"/>
      <c r="AC31" s="45">
        <f>SUM(AC21:AE30)</f>
        <v>421927</v>
      </c>
      <c r="AD31" s="46"/>
      <c r="AE31" s="47"/>
    </row>
    <row r="32" spans="1:31" s="1" customFormat="1" ht="33.75" customHeight="1">
      <c r="A32" s="78"/>
      <c r="B32" s="94" t="s">
        <v>101</v>
      </c>
      <c r="C32" s="95"/>
      <c r="D32" s="95"/>
      <c r="E32" s="95"/>
      <c r="F32" s="95"/>
      <c r="G32" s="96"/>
      <c r="H32" s="45">
        <f>SUM(H20)+SUM(H31)</f>
        <v>427825</v>
      </c>
      <c r="I32" s="46"/>
      <c r="J32" s="47"/>
      <c r="K32" s="45">
        <f>SUM(K20)+SUM(K31)</f>
        <v>416607</v>
      </c>
      <c r="L32" s="46"/>
      <c r="M32" s="47"/>
      <c r="N32" s="45">
        <f>SUM(N20)+SUM(N31)</f>
        <v>1268</v>
      </c>
      <c r="O32" s="46"/>
      <c r="P32" s="47"/>
      <c r="Q32" s="45">
        <f>SUM(Q20)+SUM(Q31)</f>
        <v>377</v>
      </c>
      <c r="R32" s="46"/>
      <c r="S32" s="47"/>
      <c r="T32" s="45">
        <f>SUM(T20)+SUM(T31)</f>
        <v>17319</v>
      </c>
      <c r="U32" s="46"/>
      <c r="V32" s="47"/>
      <c r="W32" s="45">
        <f t="shared" si="1"/>
        <v>397643</v>
      </c>
      <c r="X32" s="46"/>
      <c r="Y32" s="47"/>
      <c r="Z32" s="48">
        <f>SUM(Z20)+SUM(Z31)</f>
        <v>16174760</v>
      </c>
      <c r="AA32" s="49"/>
      <c r="AB32" s="50"/>
      <c r="AC32" s="45">
        <f>SUM(AC20)+SUM(AC31)</f>
        <v>423221</v>
      </c>
      <c r="AD32" s="46"/>
      <c r="AE32" s="47"/>
    </row>
    <row r="33" spans="1:31" s="1" customFormat="1" ht="33.75" customHeight="1">
      <c r="A33" s="22"/>
      <c r="B33" s="79" t="s">
        <v>84</v>
      </c>
      <c r="C33" s="23"/>
      <c r="D33" s="71" t="s">
        <v>10</v>
      </c>
      <c r="E33" s="71"/>
      <c r="F33" s="71"/>
      <c r="G33" s="71"/>
      <c r="H33" s="43">
        <v>146</v>
      </c>
      <c r="I33" s="43"/>
      <c r="J33" s="44"/>
      <c r="K33" s="42">
        <v>135</v>
      </c>
      <c r="L33" s="43"/>
      <c r="M33" s="44"/>
      <c r="N33" s="42">
        <v>0</v>
      </c>
      <c r="O33" s="43"/>
      <c r="P33" s="44"/>
      <c r="Q33" s="42">
        <v>0</v>
      </c>
      <c r="R33" s="43"/>
      <c r="S33" s="44"/>
      <c r="T33" s="42">
        <v>0</v>
      </c>
      <c r="U33" s="43"/>
      <c r="V33" s="44"/>
      <c r="W33" s="42">
        <f t="shared" si="1"/>
        <v>135</v>
      </c>
      <c r="X33" s="43"/>
      <c r="Y33" s="44"/>
      <c r="Z33" s="42">
        <v>904</v>
      </c>
      <c r="AA33" s="43"/>
      <c r="AB33" s="44"/>
      <c r="AC33" s="42">
        <v>144</v>
      </c>
      <c r="AD33" s="43"/>
      <c r="AE33" s="44"/>
    </row>
    <row r="34" spans="1:31" s="1" customFormat="1" ht="33.75" customHeight="1">
      <c r="A34" s="20"/>
      <c r="B34" s="97"/>
      <c r="C34" s="18"/>
      <c r="D34" s="72" t="s">
        <v>11</v>
      </c>
      <c r="E34" s="73"/>
      <c r="F34" s="73"/>
      <c r="G34" s="74"/>
      <c r="H34" s="43">
        <v>2067</v>
      </c>
      <c r="I34" s="43"/>
      <c r="J34" s="44"/>
      <c r="K34" s="42">
        <v>2011</v>
      </c>
      <c r="L34" s="43"/>
      <c r="M34" s="44"/>
      <c r="N34" s="42">
        <v>0</v>
      </c>
      <c r="O34" s="43"/>
      <c r="P34" s="44"/>
      <c r="Q34" s="42">
        <v>0</v>
      </c>
      <c r="R34" s="43"/>
      <c r="S34" s="44"/>
      <c r="T34" s="42">
        <v>0</v>
      </c>
      <c r="U34" s="43"/>
      <c r="V34" s="44"/>
      <c r="W34" s="42">
        <f t="shared" si="1"/>
        <v>2011</v>
      </c>
      <c r="X34" s="43"/>
      <c r="Y34" s="44"/>
      <c r="Z34" s="42">
        <v>18607</v>
      </c>
      <c r="AA34" s="43"/>
      <c r="AB34" s="44"/>
      <c r="AC34" s="42">
        <v>1947</v>
      </c>
      <c r="AD34" s="43"/>
      <c r="AE34" s="44"/>
    </row>
    <row r="35" spans="1:31" s="1" customFormat="1" ht="33.75" customHeight="1">
      <c r="A35" s="90" t="s">
        <v>64</v>
      </c>
      <c r="B35" s="97"/>
      <c r="C35" s="24" t="s">
        <v>107</v>
      </c>
      <c r="D35" s="71" t="s">
        <v>102</v>
      </c>
      <c r="E35" s="71"/>
      <c r="F35" s="71"/>
      <c r="G35" s="71"/>
      <c r="H35" s="43">
        <v>1568</v>
      </c>
      <c r="I35" s="43"/>
      <c r="J35" s="44"/>
      <c r="K35" s="42">
        <v>1535</v>
      </c>
      <c r="L35" s="43"/>
      <c r="M35" s="44"/>
      <c r="N35" s="42">
        <v>0</v>
      </c>
      <c r="O35" s="43"/>
      <c r="P35" s="44"/>
      <c r="Q35" s="42">
        <v>0</v>
      </c>
      <c r="R35" s="43"/>
      <c r="S35" s="44"/>
      <c r="T35" s="42">
        <v>0</v>
      </c>
      <c r="U35" s="43"/>
      <c r="V35" s="44"/>
      <c r="W35" s="42">
        <f t="shared" si="1"/>
        <v>1535</v>
      </c>
      <c r="X35" s="43"/>
      <c r="Y35" s="44"/>
      <c r="Z35" s="42">
        <v>18806</v>
      </c>
      <c r="AA35" s="43"/>
      <c r="AB35" s="44"/>
      <c r="AC35" s="42">
        <v>1515</v>
      </c>
      <c r="AD35" s="43"/>
      <c r="AE35" s="44"/>
    </row>
    <row r="36" spans="1:31" s="1" customFormat="1" ht="33.75" customHeight="1">
      <c r="A36" s="90"/>
      <c r="B36" s="97"/>
      <c r="C36" s="91" t="s">
        <v>106</v>
      </c>
      <c r="D36" s="71" t="s">
        <v>12</v>
      </c>
      <c r="E36" s="71"/>
      <c r="F36" s="71"/>
      <c r="G36" s="71"/>
      <c r="H36" s="43">
        <v>1160</v>
      </c>
      <c r="I36" s="43"/>
      <c r="J36" s="44"/>
      <c r="K36" s="42">
        <v>1123</v>
      </c>
      <c r="L36" s="43"/>
      <c r="M36" s="44"/>
      <c r="N36" s="42">
        <v>0</v>
      </c>
      <c r="O36" s="43"/>
      <c r="P36" s="44"/>
      <c r="Q36" s="42">
        <v>0</v>
      </c>
      <c r="R36" s="43"/>
      <c r="S36" s="44"/>
      <c r="T36" s="42">
        <v>0</v>
      </c>
      <c r="U36" s="43"/>
      <c r="V36" s="44"/>
      <c r="W36" s="42">
        <f t="shared" si="1"/>
        <v>1123</v>
      </c>
      <c r="X36" s="43"/>
      <c r="Y36" s="44"/>
      <c r="Z36" s="42">
        <v>17385</v>
      </c>
      <c r="AA36" s="43"/>
      <c r="AB36" s="44"/>
      <c r="AC36" s="42">
        <v>1051</v>
      </c>
      <c r="AD36" s="43"/>
      <c r="AE36" s="44"/>
    </row>
    <row r="37" spans="1:31" s="1" customFormat="1" ht="33.75" customHeight="1">
      <c r="A37" s="90"/>
      <c r="B37" s="97"/>
      <c r="C37" s="91"/>
      <c r="D37" s="71" t="s">
        <v>65</v>
      </c>
      <c r="E37" s="71"/>
      <c r="F37" s="71"/>
      <c r="G37" s="71"/>
      <c r="H37" s="43">
        <v>125</v>
      </c>
      <c r="I37" s="43"/>
      <c r="J37" s="44"/>
      <c r="K37" s="42">
        <v>123</v>
      </c>
      <c r="L37" s="43"/>
      <c r="M37" s="44"/>
      <c r="N37" s="42">
        <v>0</v>
      </c>
      <c r="O37" s="43"/>
      <c r="P37" s="44"/>
      <c r="Q37" s="42">
        <v>0</v>
      </c>
      <c r="R37" s="43"/>
      <c r="S37" s="44"/>
      <c r="T37" s="42">
        <v>0</v>
      </c>
      <c r="U37" s="43"/>
      <c r="V37" s="44"/>
      <c r="W37" s="42">
        <f t="shared" si="1"/>
        <v>123</v>
      </c>
      <c r="X37" s="43"/>
      <c r="Y37" s="44"/>
      <c r="Z37" s="42">
        <v>2360</v>
      </c>
      <c r="AA37" s="43"/>
      <c r="AB37" s="44"/>
      <c r="AC37" s="42">
        <v>106</v>
      </c>
      <c r="AD37" s="43"/>
      <c r="AE37" s="44"/>
    </row>
    <row r="38" spans="1:31" s="1" customFormat="1" ht="33.75" customHeight="1">
      <c r="A38" s="90"/>
      <c r="B38" s="97"/>
      <c r="C38" s="91"/>
      <c r="D38" s="71" t="s">
        <v>13</v>
      </c>
      <c r="E38" s="71"/>
      <c r="F38" s="71"/>
      <c r="G38" s="71"/>
      <c r="H38" s="43">
        <v>57</v>
      </c>
      <c r="I38" s="43"/>
      <c r="J38" s="44"/>
      <c r="K38" s="42">
        <v>52</v>
      </c>
      <c r="L38" s="43"/>
      <c r="M38" s="44"/>
      <c r="N38" s="42">
        <v>0</v>
      </c>
      <c r="O38" s="43"/>
      <c r="P38" s="44"/>
      <c r="Q38" s="42">
        <v>0</v>
      </c>
      <c r="R38" s="43"/>
      <c r="S38" s="44"/>
      <c r="T38" s="42">
        <v>0</v>
      </c>
      <c r="U38" s="43"/>
      <c r="V38" s="44"/>
      <c r="W38" s="42">
        <f t="shared" si="1"/>
        <v>52</v>
      </c>
      <c r="X38" s="43"/>
      <c r="Y38" s="44"/>
      <c r="Z38" s="42">
        <v>1179</v>
      </c>
      <c r="AA38" s="43"/>
      <c r="AB38" s="44"/>
      <c r="AC38" s="42">
        <v>49</v>
      </c>
      <c r="AD38" s="43"/>
      <c r="AE38" s="44"/>
    </row>
    <row r="39" spans="1:31" s="1" customFormat="1" ht="33.75" customHeight="1">
      <c r="A39" s="90"/>
      <c r="B39" s="97"/>
      <c r="C39" s="91"/>
      <c r="D39" s="71" t="s">
        <v>14</v>
      </c>
      <c r="E39" s="71"/>
      <c r="F39" s="71"/>
      <c r="G39" s="71"/>
      <c r="H39" s="43">
        <v>118</v>
      </c>
      <c r="I39" s="43"/>
      <c r="J39" s="44"/>
      <c r="K39" s="42">
        <v>116</v>
      </c>
      <c r="L39" s="43"/>
      <c r="M39" s="44"/>
      <c r="N39" s="42">
        <v>0</v>
      </c>
      <c r="O39" s="43"/>
      <c r="P39" s="44"/>
      <c r="Q39" s="42">
        <v>0</v>
      </c>
      <c r="R39" s="43"/>
      <c r="S39" s="44"/>
      <c r="T39" s="42">
        <v>0</v>
      </c>
      <c r="U39" s="43"/>
      <c r="V39" s="44"/>
      <c r="W39" s="42">
        <f t="shared" si="1"/>
        <v>116</v>
      </c>
      <c r="X39" s="43"/>
      <c r="Y39" s="44"/>
      <c r="Z39" s="42">
        <v>3048</v>
      </c>
      <c r="AA39" s="43"/>
      <c r="AB39" s="44"/>
      <c r="AC39" s="42">
        <v>122</v>
      </c>
      <c r="AD39" s="43"/>
      <c r="AE39" s="44"/>
    </row>
    <row r="40" spans="1:31" s="1" customFormat="1" ht="33.75" customHeight="1">
      <c r="A40" s="20"/>
      <c r="B40" s="97"/>
      <c r="C40" s="18"/>
      <c r="D40" s="71" t="s">
        <v>15</v>
      </c>
      <c r="E40" s="71"/>
      <c r="F40" s="71"/>
      <c r="G40" s="71"/>
      <c r="H40" s="43">
        <v>175</v>
      </c>
      <c r="I40" s="43"/>
      <c r="J40" s="44"/>
      <c r="K40" s="42">
        <v>171</v>
      </c>
      <c r="L40" s="43"/>
      <c r="M40" s="44"/>
      <c r="N40" s="42">
        <v>0</v>
      </c>
      <c r="O40" s="43"/>
      <c r="P40" s="44"/>
      <c r="Q40" s="42">
        <v>0</v>
      </c>
      <c r="R40" s="43"/>
      <c r="S40" s="44"/>
      <c r="T40" s="42">
        <v>0</v>
      </c>
      <c r="U40" s="43"/>
      <c r="V40" s="44"/>
      <c r="W40" s="42">
        <f t="shared" si="1"/>
        <v>171</v>
      </c>
      <c r="X40" s="43"/>
      <c r="Y40" s="44"/>
      <c r="Z40" s="42">
        <v>5250</v>
      </c>
      <c r="AA40" s="43"/>
      <c r="AB40" s="44"/>
      <c r="AC40" s="42">
        <v>169</v>
      </c>
      <c r="AD40" s="43"/>
      <c r="AE40" s="44"/>
    </row>
    <row r="41" spans="1:31" s="1" customFormat="1" ht="33.75" customHeight="1" thickBot="1">
      <c r="A41" s="21"/>
      <c r="B41" s="98"/>
      <c r="C41" s="19"/>
      <c r="D41" s="75" t="s">
        <v>16</v>
      </c>
      <c r="E41" s="75"/>
      <c r="F41" s="75"/>
      <c r="G41" s="75"/>
      <c r="H41" s="40">
        <v>2999</v>
      </c>
      <c r="I41" s="40"/>
      <c r="J41" s="41"/>
      <c r="K41" s="39">
        <v>2964</v>
      </c>
      <c r="L41" s="40"/>
      <c r="M41" s="41"/>
      <c r="N41" s="39">
        <v>0</v>
      </c>
      <c r="O41" s="40"/>
      <c r="P41" s="41"/>
      <c r="Q41" s="39">
        <v>0</v>
      </c>
      <c r="R41" s="40"/>
      <c r="S41" s="41"/>
      <c r="T41" s="39">
        <v>0</v>
      </c>
      <c r="U41" s="40"/>
      <c r="V41" s="41"/>
      <c r="W41" s="39">
        <f t="shared" si="1"/>
        <v>2964</v>
      </c>
      <c r="X41" s="40"/>
      <c r="Y41" s="41"/>
      <c r="Z41" s="39">
        <v>148855</v>
      </c>
      <c r="AA41" s="40"/>
      <c r="AB41" s="41"/>
      <c r="AC41" s="39">
        <v>2882</v>
      </c>
      <c r="AD41" s="40"/>
      <c r="AE41" s="41"/>
    </row>
    <row r="42" s="1" customFormat="1" ht="13.5" customHeight="1"/>
    <row r="43" s="1" customFormat="1" ht="13.5" customHeight="1"/>
    <row r="44" s="1" customFormat="1" ht="13.5" customHeight="1"/>
    <row r="45" s="1" customFormat="1" ht="13.5" customHeight="1"/>
    <row r="46" s="1" customFormat="1" ht="13.5" customHeight="1"/>
    <row r="47" s="1" customFormat="1" ht="13.5" customHeight="1"/>
    <row r="48" s="1" customFormat="1" ht="13.5" customHeight="1"/>
    <row r="49" s="1" customFormat="1" ht="13.5" customHeight="1"/>
    <row r="50" s="1" customFormat="1" ht="13.5" customHeight="1"/>
    <row r="51" s="1" customFormat="1" ht="13.5" customHeight="1"/>
    <row r="52" s="1" customFormat="1" ht="13.5" customHeight="1"/>
  </sheetData>
  <mergeCells count="312">
    <mergeCell ref="A35:A39"/>
    <mergeCell ref="C36:C39"/>
    <mergeCell ref="C30:G30"/>
    <mergeCell ref="C31:G31"/>
    <mergeCell ref="B32:G32"/>
    <mergeCell ref="B33:B41"/>
    <mergeCell ref="B21:B31"/>
    <mergeCell ref="C21:G21"/>
    <mergeCell ref="C22:G22"/>
    <mergeCell ref="C23:G23"/>
    <mergeCell ref="C29:G29"/>
    <mergeCell ref="C17:G17"/>
    <mergeCell ref="C18:G18"/>
    <mergeCell ref="C19:G19"/>
    <mergeCell ref="C20:G20"/>
    <mergeCell ref="C24:G24"/>
    <mergeCell ref="C25:G25"/>
    <mergeCell ref="C26:G26"/>
    <mergeCell ref="C27:G27"/>
    <mergeCell ref="A10:A32"/>
    <mergeCell ref="B10:B20"/>
    <mergeCell ref="C10:G10"/>
    <mergeCell ref="C11:G11"/>
    <mergeCell ref="C12:G12"/>
    <mergeCell ref="C13:G13"/>
    <mergeCell ref="C14:G14"/>
    <mergeCell ref="C15:G15"/>
    <mergeCell ref="C16:G16"/>
    <mergeCell ref="C28:G28"/>
    <mergeCell ref="D41:G41"/>
    <mergeCell ref="D40:G40"/>
    <mergeCell ref="D39:G39"/>
    <mergeCell ref="D38:G38"/>
    <mergeCell ref="D37:G37"/>
    <mergeCell ref="D36:G36"/>
    <mergeCell ref="D35:G35"/>
    <mergeCell ref="D34:G34"/>
    <mergeCell ref="D33:G33"/>
    <mergeCell ref="H6:J8"/>
    <mergeCell ref="H10:J10"/>
    <mergeCell ref="K10:M10"/>
    <mergeCell ref="H12:J12"/>
    <mergeCell ref="K12:M12"/>
    <mergeCell ref="H14:J14"/>
    <mergeCell ref="K14:M14"/>
    <mergeCell ref="H16:J16"/>
    <mergeCell ref="K16:M16"/>
    <mergeCell ref="N6:P8"/>
    <mergeCell ref="N9:P9"/>
    <mergeCell ref="K9:M9"/>
    <mergeCell ref="Q9:S9"/>
    <mergeCell ref="Q6:S8"/>
    <mergeCell ref="K6:M8"/>
    <mergeCell ref="T9:V9"/>
    <mergeCell ref="W9:Y9"/>
    <mergeCell ref="Z9:AB9"/>
    <mergeCell ref="AC6:AE8"/>
    <mergeCell ref="Z6:AB8"/>
    <mergeCell ref="W6:Y8"/>
    <mergeCell ref="T6:V8"/>
    <mergeCell ref="AC9:AE9"/>
    <mergeCell ref="N10:P10"/>
    <mergeCell ref="Q10:S10"/>
    <mergeCell ref="T10:V10"/>
    <mergeCell ref="W10:Y10"/>
    <mergeCell ref="Z10:AB10"/>
    <mergeCell ref="AC10:AE10"/>
    <mergeCell ref="H11:J11"/>
    <mergeCell ref="K11:M11"/>
    <mergeCell ref="N11:P11"/>
    <mergeCell ref="Q11:S11"/>
    <mergeCell ref="T11:V11"/>
    <mergeCell ref="W11:Y11"/>
    <mergeCell ref="Z11:AB11"/>
    <mergeCell ref="AC11:AE11"/>
    <mergeCell ref="N12:P12"/>
    <mergeCell ref="Q12:S12"/>
    <mergeCell ref="T12:V12"/>
    <mergeCell ref="W12:Y12"/>
    <mergeCell ref="Z12:AB12"/>
    <mergeCell ref="AC12:AE12"/>
    <mergeCell ref="H13:J13"/>
    <mergeCell ref="K13:M13"/>
    <mergeCell ref="N13:P13"/>
    <mergeCell ref="Q13:S13"/>
    <mergeCell ref="T13:V13"/>
    <mergeCell ref="W13:Y13"/>
    <mergeCell ref="Z13:AB13"/>
    <mergeCell ref="AC13:AE13"/>
    <mergeCell ref="N14:P14"/>
    <mergeCell ref="Q14:S14"/>
    <mergeCell ref="T14:V14"/>
    <mergeCell ref="W14:Y14"/>
    <mergeCell ref="Z14:AB14"/>
    <mergeCell ref="AC14:AE14"/>
    <mergeCell ref="H15:J15"/>
    <mergeCell ref="K15:M15"/>
    <mergeCell ref="N15:P15"/>
    <mergeCell ref="Q15:S15"/>
    <mergeCell ref="T15:V15"/>
    <mergeCell ref="W15:Y15"/>
    <mergeCell ref="Z15:AB15"/>
    <mergeCell ref="AC15:AE15"/>
    <mergeCell ref="N16:P16"/>
    <mergeCell ref="Q16:S16"/>
    <mergeCell ref="T16:V16"/>
    <mergeCell ref="W16:Y16"/>
    <mergeCell ref="Z16:AB16"/>
    <mergeCell ref="AC16:AE16"/>
    <mergeCell ref="H17:J17"/>
    <mergeCell ref="K17:M17"/>
    <mergeCell ref="N17:P17"/>
    <mergeCell ref="Q17:S17"/>
    <mergeCell ref="T17:V17"/>
    <mergeCell ref="W17:Y17"/>
    <mergeCell ref="Z17:AB17"/>
    <mergeCell ref="AC17:AE17"/>
    <mergeCell ref="H18:J18"/>
    <mergeCell ref="K18:M18"/>
    <mergeCell ref="N18:P18"/>
    <mergeCell ref="Q18:S18"/>
    <mergeCell ref="T18:V18"/>
    <mergeCell ref="W18:Y18"/>
    <mergeCell ref="Z18:AB18"/>
    <mergeCell ref="AC18:AE18"/>
    <mergeCell ref="H19:J19"/>
    <mergeCell ref="K19:M19"/>
    <mergeCell ref="N19:P19"/>
    <mergeCell ref="Q19:S19"/>
    <mergeCell ref="T19:V19"/>
    <mergeCell ref="W19:Y19"/>
    <mergeCell ref="Z19:AB19"/>
    <mergeCell ref="AC19:AE19"/>
    <mergeCell ref="H20:J20"/>
    <mergeCell ref="K20:M20"/>
    <mergeCell ref="N20:P20"/>
    <mergeCell ref="Q20:S20"/>
    <mergeCell ref="T20:V20"/>
    <mergeCell ref="W20:Y20"/>
    <mergeCell ref="Z20:AB20"/>
    <mergeCell ref="AC20:AE20"/>
    <mergeCell ref="H21:J21"/>
    <mergeCell ref="K21:M21"/>
    <mergeCell ref="N21:P21"/>
    <mergeCell ref="Q21:S21"/>
    <mergeCell ref="T21:V21"/>
    <mergeCell ref="W21:Y21"/>
    <mergeCell ref="Z21:AB21"/>
    <mergeCell ref="AC21:AE21"/>
    <mergeCell ref="H22:J22"/>
    <mergeCell ref="K22:M22"/>
    <mergeCell ref="N22:P22"/>
    <mergeCell ref="Q22:S22"/>
    <mergeCell ref="T22:V22"/>
    <mergeCell ref="W22:Y22"/>
    <mergeCell ref="Z22:AB22"/>
    <mergeCell ref="AC22:AE22"/>
    <mergeCell ref="H23:J23"/>
    <mergeCell ref="K23:M23"/>
    <mergeCell ref="N23:P23"/>
    <mergeCell ref="Q23:S23"/>
    <mergeCell ref="T23:V23"/>
    <mergeCell ref="W23:Y23"/>
    <mergeCell ref="Z23:AB23"/>
    <mergeCell ref="AC23:AE23"/>
    <mergeCell ref="H24:J24"/>
    <mergeCell ref="K24:M24"/>
    <mergeCell ref="N24:P24"/>
    <mergeCell ref="Q24:S24"/>
    <mergeCell ref="T24:V24"/>
    <mergeCell ref="W24:Y24"/>
    <mergeCell ref="Z24:AB24"/>
    <mergeCell ref="AC24:AE24"/>
    <mergeCell ref="H25:J25"/>
    <mergeCell ref="K25:M25"/>
    <mergeCell ref="N25:P25"/>
    <mergeCell ref="Q25:S25"/>
    <mergeCell ref="T25:V25"/>
    <mergeCell ref="W25:Y25"/>
    <mergeCell ref="Z25:AB25"/>
    <mergeCell ref="AC25:AE25"/>
    <mergeCell ref="H26:J26"/>
    <mergeCell ref="K26:M26"/>
    <mergeCell ref="N26:P26"/>
    <mergeCell ref="Q26:S26"/>
    <mergeCell ref="T26:V26"/>
    <mergeCell ref="W26:Y26"/>
    <mergeCell ref="Z26:AB26"/>
    <mergeCell ref="AC26:AE26"/>
    <mergeCell ref="H27:J27"/>
    <mergeCell ref="K27:M27"/>
    <mergeCell ref="N27:P27"/>
    <mergeCell ref="Q27:S27"/>
    <mergeCell ref="T27:V27"/>
    <mergeCell ref="W27:Y27"/>
    <mergeCell ref="Z27:AB27"/>
    <mergeCell ref="AC27:AE27"/>
    <mergeCell ref="H28:J28"/>
    <mergeCell ref="K28:M28"/>
    <mergeCell ref="N28:P28"/>
    <mergeCell ref="Q28:S28"/>
    <mergeCell ref="T28:V28"/>
    <mergeCell ref="W28:Y28"/>
    <mergeCell ref="Z28:AB28"/>
    <mergeCell ref="AC28:AE28"/>
    <mergeCell ref="H29:J29"/>
    <mergeCell ref="K29:M29"/>
    <mergeCell ref="N29:P29"/>
    <mergeCell ref="Q29:S29"/>
    <mergeCell ref="T29:V29"/>
    <mergeCell ref="W29:Y29"/>
    <mergeCell ref="Z29:AB29"/>
    <mergeCell ref="AC29:AE29"/>
    <mergeCell ref="H30:J30"/>
    <mergeCell ref="K30:M30"/>
    <mergeCell ref="N30:P30"/>
    <mergeCell ref="Q30:S30"/>
    <mergeCell ref="T30:V30"/>
    <mergeCell ref="W30:Y30"/>
    <mergeCell ref="Z30:AB30"/>
    <mergeCell ref="AC30:AE30"/>
    <mergeCell ref="H31:J31"/>
    <mergeCell ref="K31:M31"/>
    <mergeCell ref="N31:P31"/>
    <mergeCell ref="Q31:S31"/>
    <mergeCell ref="T31:V31"/>
    <mergeCell ref="W31:Y31"/>
    <mergeCell ref="Z31:AB31"/>
    <mergeCell ref="AC31:AE31"/>
    <mergeCell ref="H32:J32"/>
    <mergeCell ref="K32:M32"/>
    <mergeCell ref="N32:P32"/>
    <mergeCell ref="Q32:S32"/>
    <mergeCell ref="T32:V32"/>
    <mergeCell ref="W32:Y32"/>
    <mergeCell ref="Z32:AB32"/>
    <mergeCell ref="AC32:AE32"/>
    <mergeCell ref="H33:J33"/>
    <mergeCell ref="K33:M33"/>
    <mergeCell ref="N33:P33"/>
    <mergeCell ref="Q33:S33"/>
    <mergeCell ref="T33:V33"/>
    <mergeCell ref="W33:Y33"/>
    <mergeCell ref="Z33:AB33"/>
    <mergeCell ref="AC33:AE33"/>
    <mergeCell ref="H34:J34"/>
    <mergeCell ref="K34:M34"/>
    <mergeCell ref="N34:P34"/>
    <mergeCell ref="Q34:S34"/>
    <mergeCell ref="T34:V34"/>
    <mergeCell ref="W34:Y34"/>
    <mergeCell ref="Z34:AB34"/>
    <mergeCell ref="AC34:AE34"/>
    <mergeCell ref="H35:J35"/>
    <mergeCell ref="K35:M35"/>
    <mergeCell ref="N35:P35"/>
    <mergeCell ref="Q35:S35"/>
    <mergeCell ref="T35:V35"/>
    <mergeCell ref="W35:Y35"/>
    <mergeCell ref="Z35:AB35"/>
    <mergeCell ref="AC35:AE35"/>
    <mergeCell ref="H36:J36"/>
    <mergeCell ref="K36:M36"/>
    <mergeCell ref="N36:P36"/>
    <mergeCell ref="Q36:S36"/>
    <mergeCell ref="T36:V36"/>
    <mergeCell ref="W36:Y36"/>
    <mergeCell ref="Z36:AB36"/>
    <mergeCell ref="AC36:AE36"/>
    <mergeCell ref="H37:J37"/>
    <mergeCell ref="K37:M37"/>
    <mergeCell ref="N37:P37"/>
    <mergeCell ref="Q37:S37"/>
    <mergeCell ref="T37:V37"/>
    <mergeCell ref="W37:Y37"/>
    <mergeCell ref="Z37:AB37"/>
    <mergeCell ref="AC37:AE37"/>
    <mergeCell ref="H38:J38"/>
    <mergeCell ref="K38:M38"/>
    <mergeCell ref="N38:P38"/>
    <mergeCell ref="Q38:S38"/>
    <mergeCell ref="T38:V38"/>
    <mergeCell ref="W38:Y38"/>
    <mergeCell ref="Z38:AB38"/>
    <mergeCell ref="AC38:AE38"/>
    <mergeCell ref="H39:J39"/>
    <mergeCell ref="K39:M39"/>
    <mergeCell ref="N39:P39"/>
    <mergeCell ref="Q39:S39"/>
    <mergeCell ref="T39:V39"/>
    <mergeCell ref="W39:Y39"/>
    <mergeCell ref="Z39:AB39"/>
    <mergeCell ref="AC39:AE39"/>
    <mergeCell ref="AC40:AE40"/>
    <mergeCell ref="H40:J40"/>
    <mergeCell ref="K40:M40"/>
    <mergeCell ref="N40:P40"/>
    <mergeCell ref="Q40:S40"/>
    <mergeCell ref="Q41:S41"/>
    <mergeCell ref="T40:V40"/>
    <mergeCell ref="W40:Y40"/>
    <mergeCell ref="Z40:AB40"/>
    <mergeCell ref="A6:G9"/>
    <mergeCell ref="A4:X5"/>
    <mergeCell ref="A1:AE1"/>
    <mergeCell ref="T41:V41"/>
    <mergeCell ref="W41:Y41"/>
    <mergeCell ref="Z41:AB41"/>
    <mergeCell ref="AC41:AE41"/>
    <mergeCell ref="H41:J41"/>
    <mergeCell ref="K41:M41"/>
    <mergeCell ref="N41:P41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2"/>
  <sheetViews>
    <sheetView view="pageBreakPreview" zoomScale="60" zoomScaleNormal="60" workbookViewId="0" topLeftCell="A1">
      <selection activeCell="A6" sqref="A6:C8"/>
    </sheetView>
  </sheetViews>
  <sheetFormatPr defaultColWidth="9.00390625" defaultRowHeight="13.5"/>
  <cols>
    <col min="1" max="27" width="4.625" style="0" customWidth="1"/>
    <col min="28" max="16384" width="2.625" style="0" customWidth="1"/>
  </cols>
  <sheetData>
    <row r="1" spans="1:27" ht="34.5" customHeight="1">
      <c r="A1" s="125" t="s">
        <v>37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</row>
    <row r="2" spans="1:27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40" ht="18.75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1"/>
      <c r="AA4" s="11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ht="18.75" customHeight="1" thickBo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2"/>
      <c r="Z5" s="12"/>
      <c r="AA5" s="12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13.5" customHeight="1">
      <c r="A6" s="54" t="s">
        <v>17</v>
      </c>
      <c r="B6" s="55"/>
      <c r="C6" s="56"/>
      <c r="D6" s="54" t="s">
        <v>66</v>
      </c>
      <c r="E6" s="55"/>
      <c r="F6" s="56"/>
      <c r="G6" s="54" t="s">
        <v>67</v>
      </c>
      <c r="H6" s="55"/>
      <c r="I6" s="56"/>
      <c r="J6" s="146" t="s">
        <v>18</v>
      </c>
      <c r="K6" s="147"/>
      <c r="L6" s="148"/>
      <c r="M6" s="54" t="s">
        <v>68</v>
      </c>
      <c r="N6" s="55"/>
      <c r="O6" s="56"/>
      <c r="P6" s="137" t="s">
        <v>36</v>
      </c>
      <c r="Q6" s="138"/>
      <c r="R6" s="139"/>
      <c r="S6" s="137" t="s">
        <v>19</v>
      </c>
      <c r="T6" s="138"/>
      <c r="U6" s="139"/>
      <c r="V6" s="131" t="s">
        <v>35</v>
      </c>
      <c r="W6" s="132"/>
      <c r="X6" s="133"/>
      <c r="Y6" s="126" t="s">
        <v>34</v>
      </c>
      <c r="Z6" s="127"/>
      <c r="AA6" s="128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13.5" customHeight="1">
      <c r="A7" s="57"/>
      <c r="B7" s="58"/>
      <c r="C7" s="59"/>
      <c r="D7" s="57"/>
      <c r="E7" s="58"/>
      <c r="F7" s="59"/>
      <c r="G7" s="57"/>
      <c r="H7" s="58"/>
      <c r="I7" s="59"/>
      <c r="J7" s="149"/>
      <c r="K7" s="150"/>
      <c r="L7" s="151"/>
      <c r="M7" s="57"/>
      <c r="N7" s="58"/>
      <c r="O7" s="59"/>
      <c r="P7" s="140"/>
      <c r="Q7" s="141"/>
      <c r="R7" s="142"/>
      <c r="S7" s="140"/>
      <c r="T7" s="141"/>
      <c r="U7" s="142"/>
      <c r="V7" s="134"/>
      <c r="W7" s="135"/>
      <c r="X7" s="136"/>
      <c r="Y7" s="129"/>
      <c r="Z7" s="58"/>
      <c r="AA7" s="130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1:40" ht="13.5" customHeight="1">
      <c r="A8" s="57"/>
      <c r="B8" s="58"/>
      <c r="C8" s="59"/>
      <c r="D8" s="57"/>
      <c r="E8" s="58"/>
      <c r="F8" s="59"/>
      <c r="G8" s="57"/>
      <c r="H8" s="58"/>
      <c r="I8" s="59"/>
      <c r="J8" s="149"/>
      <c r="K8" s="150"/>
      <c r="L8" s="151"/>
      <c r="M8" s="57"/>
      <c r="N8" s="58"/>
      <c r="O8" s="59"/>
      <c r="P8" s="140"/>
      <c r="Q8" s="141"/>
      <c r="R8" s="142"/>
      <c r="S8" s="140"/>
      <c r="T8" s="141"/>
      <c r="U8" s="142"/>
      <c r="V8" s="134"/>
      <c r="W8" s="135"/>
      <c r="X8" s="136"/>
      <c r="Y8" s="129"/>
      <c r="Z8" s="58"/>
      <c r="AA8" s="130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ht="13.5" customHeight="1">
      <c r="A9" s="103"/>
      <c r="B9" s="104"/>
      <c r="C9" s="105"/>
      <c r="D9" s="106" t="s">
        <v>103</v>
      </c>
      <c r="E9" s="107"/>
      <c r="F9" s="108"/>
      <c r="G9" s="106" t="s">
        <v>104</v>
      </c>
      <c r="H9" s="107"/>
      <c r="I9" s="108"/>
      <c r="J9" s="109"/>
      <c r="K9" s="110"/>
      <c r="L9" s="111"/>
      <c r="M9" s="109"/>
      <c r="N9" s="110"/>
      <c r="O9" s="111"/>
      <c r="P9" s="106" t="s">
        <v>105</v>
      </c>
      <c r="Q9" s="107"/>
      <c r="R9" s="108"/>
      <c r="S9" s="112"/>
      <c r="T9" s="113"/>
      <c r="U9" s="114"/>
      <c r="V9" s="112"/>
      <c r="W9" s="113"/>
      <c r="X9" s="113"/>
      <c r="Y9" s="143" t="s">
        <v>33</v>
      </c>
      <c r="Z9" s="144"/>
      <c r="AA9" s="145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27" ht="33.75" customHeight="1">
      <c r="A10" s="42">
        <v>0</v>
      </c>
      <c r="B10" s="43"/>
      <c r="C10" s="44"/>
      <c r="D10" s="42">
        <v>0</v>
      </c>
      <c r="E10" s="43"/>
      <c r="F10" s="44"/>
      <c r="G10" s="42">
        <v>0</v>
      </c>
      <c r="H10" s="43"/>
      <c r="I10" s="44"/>
      <c r="J10" s="42">
        <v>0</v>
      </c>
      <c r="K10" s="43"/>
      <c r="L10" s="44"/>
      <c r="M10" s="42">
        <v>1</v>
      </c>
      <c r="N10" s="43"/>
      <c r="O10" s="44"/>
      <c r="P10" s="42">
        <v>0</v>
      </c>
      <c r="Q10" s="43"/>
      <c r="R10" s="44"/>
      <c r="S10" s="42">
        <v>0</v>
      </c>
      <c r="T10" s="43"/>
      <c r="U10" s="44"/>
      <c r="V10" s="42">
        <v>0</v>
      </c>
      <c r="W10" s="43"/>
      <c r="X10" s="44"/>
      <c r="Y10" s="115">
        <v>8</v>
      </c>
      <c r="Z10" s="116"/>
      <c r="AA10" s="117"/>
    </row>
    <row r="11" spans="1:27" ht="33.75" customHeight="1">
      <c r="A11" s="42">
        <v>0</v>
      </c>
      <c r="B11" s="43"/>
      <c r="C11" s="44"/>
      <c r="D11" s="42">
        <v>0</v>
      </c>
      <c r="E11" s="43"/>
      <c r="F11" s="44"/>
      <c r="G11" s="42">
        <v>0</v>
      </c>
      <c r="H11" s="43"/>
      <c r="I11" s="44"/>
      <c r="J11" s="42">
        <v>0</v>
      </c>
      <c r="K11" s="43"/>
      <c r="L11" s="44"/>
      <c r="M11" s="42">
        <v>43</v>
      </c>
      <c r="N11" s="43"/>
      <c r="O11" s="44"/>
      <c r="P11" s="118"/>
      <c r="Q11" s="119"/>
      <c r="R11" s="120"/>
      <c r="S11" s="42">
        <v>0</v>
      </c>
      <c r="T11" s="43"/>
      <c r="U11" s="44"/>
      <c r="V11" s="42">
        <v>0</v>
      </c>
      <c r="W11" s="43"/>
      <c r="X11" s="44"/>
      <c r="Y11" s="42">
        <v>368</v>
      </c>
      <c r="Z11" s="43"/>
      <c r="AA11" s="121"/>
    </row>
    <row r="12" spans="1:27" ht="33.75" customHeight="1">
      <c r="A12" s="42">
        <v>0</v>
      </c>
      <c r="B12" s="43"/>
      <c r="C12" s="44"/>
      <c r="D12" s="42">
        <v>0</v>
      </c>
      <c r="E12" s="43"/>
      <c r="F12" s="44"/>
      <c r="G12" s="42">
        <v>0</v>
      </c>
      <c r="H12" s="43"/>
      <c r="I12" s="44"/>
      <c r="J12" s="42">
        <v>0</v>
      </c>
      <c r="K12" s="43"/>
      <c r="L12" s="44"/>
      <c r="M12" s="42">
        <v>1186</v>
      </c>
      <c r="N12" s="43"/>
      <c r="O12" s="44"/>
      <c r="P12" s="118"/>
      <c r="Q12" s="119"/>
      <c r="R12" s="120"/>
      <c r="S12" s="42">
        <v>0</v>
      </c>
      <c r="T12" s="43"/>
      <c r="U12" s="44"/>
      <c r="V12" s="42">
        <v>0</v>
      </c>
      <c r="W12" s="43"/>
      <c r="X12" s="44"/>
      <c r="Y12" s="42">
        <v>11305</v>
      </c>
      <c r="Z12" s="43"/>
      <c r="AA12" s="121"/>
    </row>
    <row r="13" spans="1:27" ht="33.75" customHeight="1">
      <c r="A13" s="42">
        <v>0</v>
      </c>
      <c r="B13" s="43"/>
      <c r="C13" s="44"/>
      <c r="D13" s="42">
        <v>0</v>
      </c>
      <c r="E13" s="43"/>
      <c r="F13" s="44"/>
      <c r="G13" s="42">
        <v>0</v>
      </c>
      <c r="H13" s="43"/>
      <c r="I13" s="44"/>
      <c r="J13" s="42">
        <v>0</v>
      </c>
      <c r="K13" s="43"/>
      <c r="L13" s="44"/>
      <c r="M13" s="42">
        <v>10</v>
      </c>
      <c r="N13" s="43"/>
      <c r="O13" s="44"/>
      <c r="P13" s="118"/>
      <c r="Q13" s="119"/>
      <c r="R13" s="120"/>
      <c r="S13" s="42">
        <v>0</v>
      </c>
      <c r="T13" s="43"/>
      <c r="U13" s="44"/>
      <c r="V13" s="42">
        <v>0</v>
      </c>
      <c r="W13" s="43"/>
      <c r="X13" s="44"/>
      <c r="Y13" s="42">
        <v>143</v>
      </c>
      <c r="Z13" s="43"/>
      <c r="AA13" s="121"/>
    </row>
    <row r="14" spans="1:27" ht="33.75" customHeight="1">
      <c r="A14" s="42">
        <v>0</v>
      </c>
      <c r="B14" s="43"/>
      <c r="C14" s="44"/>
      <c r="D14" s="42">
        <v>0</v>
      </c>
      <c r="E14" s="43"/>
      <c r="F14" s="44"/>
      <c r="G14" s="42">
        <v>0</v>
      </c>
      <c r="H14" s="43"/>
      <c r="I14" s="44"/>
      <c r="J14" s="42">
        <v>0</v>
      </c>
      <c r="K14" s="43"/>
      <c r="L14" s="44"/>
      <c r="M14" s="42">
        <v>28</v>
      </c>
      <c r="N14" s="43"/>
      <c r="O14" s="44"/>
      <c r="P14" s="118"/>
      <c r="Q14" s="119"/>
      <c r="R14" s="120"/>
      <c r="S14" s="42">
        <v>0</v>
      </c>
      <c r="T14" s="43"/>
      <c r="U14" s="44"/>
      <c r="V14" s="42">
        <v>0</v>
      </c>
      <c r="W14" s="43"/>
      <c r="X14" s="44"/>
      <c r="Y14" s="42">
        <v>448</v>
      </c>
      <c r="Z14" s="43"/>
      <c r="AA14" s="121"/>
    </row>
    <row r="15" spans="1:27" ht="33.75" customHeight="1">
      <c r="A15" s="42">
        <v>0</v>
      </c>
      <c r="B15" s="43"/>
      <c r="C15" s="44"/>
      <c r="D15" s="42">
        <v>0</v>
      </c>
      <c r="E15" s="43"/>
      <c r="F15" s="44"/>
      <c r="G15" s="42">
        <v>0</v>
      </c>
      <c r="H15" s="43"/>
      <c r="I15" s="44"/>
      <c r="J15" s="42">
        <v>0</v>
      </c>
      <c r="K15" s="43"/>
      <c r="L15" s="44"/>
      <c r="M15" s="42">
        <v>2</v>
      </c>
      <c r="N15" s="43"/>
      <c r="O15" s="44"/>
      <c r="P15" s="118"/>
      <c r="Q15" s="119"/>
      <c r="R15" s="120"/>
      <c r="S15" s="42">
        <v>0</v>
      </c>
      <c r="T15" s="43"/>
      <c r="U15" s="44"/>
      <c r="V15" s="42">
        <v>0</v>
      </c>
      <c r="W15" s="43"/>
      <c r="X15" s="44"/>
      <c r="Y15" s="42">
        <v>30</v>
      </c>
      <c r="Z15" s="43"/>
      <c r="AA15" s="121"/>
    </row>
    <row r="16" spans="1:27" ht="33.75" customHeight="1">
      <c r="A16" s="42">
        <v>0</v>
      </c>
      <c r="B16" s="43"/>
      <c r="C16" s="44"/>
      <c r="D16" s="42">
        <v>0</v>
      </c>
      <c r="E16" s="43"/>
      <c r="F16" s="44"/>
      <c r="G16" s="42">
        <v>0</v>
      </c>
      <c r="H16" s="43"/>
      <c r="I16" s="44"/>
      <c r="J16" s="42">
        <v>0</v>
      </c>
      <c r="K16" s="43"/>
      <c r="L16" s="44"/>
      <c r="M16" s="42">
        <v>0</v>
      </c>
      <c r="N16" s="43"/>
      <c r="O16" s="44"/>
      <c r="P16" s="118"/>
      <c r="Q16" s="119"/>
      <c r="R16" s="120"/>
      <c r="S16" s="42">
        <v>0</v>
      </c>
      <c r="T16" s="43"/>
      <c r="U16" s="44"/>
      <c r="V16" s="42">
        <v>0</v>
      </c>
      <c r="W16" s="43"/>
      <c r="X16" s="44"/>
      <c r="Y16" s="42">
        <v>0</v>
      </c>
      <c r="Z16" s="43"/>
      <c r="AA16" s="121"/>
    </row>
    <row r="17" spans="1:27" ht="33.75" customHeight="1">
      <c r="A17" s="42">
        <v>0</v>
      </c>
      <c r="B17" s="43"/>
      <c r="C17" s="44"/>
      <c r="D17" s="42">
        <v>0</v>
      </c>
      <c r="E17" s="43"/>
      <c r="F17" s="44"/>
      <c r="G17" s="42">
        <v>0</v>
      </c>
      <c r="H17" s="43"/>
      <c r="I17" s="44"/>
      <c r="J17" s="42">
        <v>0</v>
      </c>
      <c r="K17" s="43"/>
      <c r="L17" s="44"/>
      <c r="M17" s="42">
        <v>1</v>
      </c>
      <c r="N17" s="43"/>
      <c r="O17" s="44"/>
      <c r="P17" s="118"/>
      <c r="Q17" s="119"/>
      <c r="R17" s="120"/>
      <c r="S17" s="42">
        <v>0</v>
      </c>
      <c r="T17" s="43"/>
      <c r="U17" s="44"/>
      <c r="V17" s="42">
        <v>0</v>
      </c>
      <c r="W17" s="43"/>
      <c r="X17" s="44"/>
      <c r="Y17" s="42">
        <v>24</v>
      </c>
      <c r="Z17" s="43"/>
      <c r="AA17" s="121"/>
    </row>
    <row r="18" spans="1:27" ht="33.75" customHeight="1">
      <c r="A18" s="42">
        <v>0</v>
      </c>
      <c r="B18" s="43"/>
      <c r="C18" s="44"/>
      <c r="D18" s="42">
        <v>0</v>
      </c>
      <c r="E18" s="43"/>
      <c r="F18" s="44"/>
      <c r="G18" s="42">
        <v>0</v>
      </c>
      <c r="H18" s="43"/>
      <c r="I18" s="44"/>
      <c r="J18" s="42">
        <v>0</v>
      </c>
      <c r="K18" s="43"/>
      <c r="L18" s="44"/>
      <c r="M18" s="42">
        <v>0</v>
      </c>
      <c r="N18" s="43"/>
      <c r="O18" s="44"/>
      <c r="P18" s="118"/>
      <c r="Q18" s="119"/>
      <c r="R18" s="120"/>
      <c r="S18" s="42">
        <v>0</v>
      </c>
      <c r="T18" s="43"/>
      <c r="U18" s="44"/>
      <c r="V18" s="42">
        <v>0</v>
      </c>
      <c r="W18" s="43"/>
      <c r="X18" s="44"/>
      <c r="Y18" s="42">
        <v>0</v>
      </c>
      <c r="Z18" s="43"/>
      <c r="AA18" s="121"/>
    </row>
    <row r="19" spans="1:27" ht="33.75" customHeight="1">
      <c r="A19" s="42">
        <v>0</v>
      </c>
      <c r="B19" s="43"/>
      <c r="C19" s="44"/>
      <c r="D19" s="42">
        <v>0</v>
      </c>
      <c r="E19" s="43"/>
      <c r="F19" s="44"/>
      <c r="G19" s="42">
        <v>0</v>
      </c>
      <c r="H19" s="43"/>
      <c r="I19" s="44"/>
      <c r="J19" s="42">
        <v>0</v>
      </c>
      <c r="K19" s="43"/>
      <c r="L19" s="44"/>
      <c r="M19" s="42">
        <v>0</v>
      </c>
      <c r="N19" s="43"/>
      <c r="O19" s="44"/>
      <c r="P19" s="118"/>
      <c r="Q19" s="119"/>
      <c r="R19" s="120"/>
      <c r="S19" s="42">
        <v>0</v>
      </c>
      <c r="T19" s="43"/>
      <c r="U19" s="44"/>
      <c r="V19" s="42">
        <v>0</v>
      </c>
      <c r="W19" s="43"/>
      <c r="X19" s="44"/>
      <c r="Y19" s="42">
        <v>0</v>
      </c>
      <c r="Z19" s="43"/>
      <c r="AA19" s="121"/>
    </row>
    <row r="20" spans="1:27" ht="33.75" customHeight="1">
      <c r="A20" s="45">
        <f>SUM(A10:C19)</f>
        <v>0</v>
      </c>
      <c r="B20" s="46"/>
      <c r="C20" s="47"/>
      <c r="D20" s="45">
        <v>0</v>
      </c>
      <c r="E20" s="46"/>
      <c r="F20" s="47"/>
      <c r="G20" s="45">
        <f>SUM(G10:I19)</f>
        <v>0</v>
      </c>
      <c r="H20" s="46"/>
      <c r="I20" s="47"/>
      <c r="J20" s="45">
        <f>SUM(J10:L19)</f>
        <v>0</v>
      </c>
      <c r="K20" s="46"/>
      <c r="L20" s="47"/>
      <c r="M20" s="45">
        <f>SUM(M10:O19)</f>
        <v>1271</v>
      </c>
      <c r="N20" s="46"/>
      <c r="O20" s="47"/>
      <c r="P20" s="45">
        <f>SUM(P10:R19)</f>
        <v>0</v>
      </c>
      <c r="Q20" s="46"/>
      <c r="R20" s="47"/>
      <c r="S20" s="45">
        <f>SUM(S10:U19)</f>
        <v>0</v>
      </c>
      <c r="T20" s="46"/>
      <c r="U20" s="47"/>
      <c r="V20" s="45">
        <f>SUM(V10:X19)</f>
        <v>0</v>
      </c>
      <c r="W20" s="46"/>
      <c r="X20" s="47"/>
      <c r="Y20" s="45">
        <f>SUM(Y10:AA19)</f>
        <v>12326</v>
      </c>
      <c r="Z20" s="46"/>
      <c r="AA20" s="122"/>
    </row>
    <row r="21" spans="1:27" ht="33.75" customHeight="1">
      <c r="A21" s="42">
        <v>52</v>
      </c>
      <c r="B21" s="43"/>
      <c r="C21" s="44"/>
      <c r="D21" s="42">
        <v>9</v>
      </c>
      <c r="E21" s="43"/>
      <c r="F21" s="44"/>
      <c r="G21" s="42">
        <v>412</v>
      </c>
      <c r="H21" s="43"/>
      <c r="I21" s="44"/>
      <c r="J21" s="42">
        <v>412</v>
      </c>
      <c r="K21" s="43"/>
      <c r="L21" s="44"/>
      <c r="M21" s="42">
        <v>11493</v>
      </c>
      <c r="N21" s="43"/>
      <c r="O21" s="44"/>
      <c r="P21" s="42">
        <v>1</v>
      </c>
      <c r="Q21" s="43"/>
      <c r="R21" s="44"/>
      <c r="S21" s="42">
        <v>0</v>
      </c>
      <c r="T21" s="43"/>
      <c r="U21" s="44"/>
      <c r="V21" s="42">
        <v>0</v>
      </c>
      <c r="W21" s="43"/>
      <c r="X21" s="44"/>
      <c r="Y21" s="42">
        <v>339387</v>
      </c>
      <c r="Z21" s="43"/>
      <c r="AA21" s="121"/>
    </row>
    <row r="22" spans="1:27" ht="33.75" customHeight="1">
      <c r="A22" s="42">
        <v>341</v>
      </c>
      <c r="B22" s="43"/>
      <c r="C22" s="44"/>
      <c r="D22" s="42">
        <v>95</v>
      </c>
      <c r="E22" s="43"/>
      <c r="F22" s="44"/>
      <c r="G22" s="42">
        <v>6107</v>
      </c>
      <c r="H22" s="43"/>
      <c r="I22" s="44"/>
      <c r="J22" s="42">
        <v>6107</v>
      </c>
      <c r="K22" s="43"/>
      <c r="L22" s="44"/>
      <c r="M22" s="42">
        <v>135637</v>
      </c>
      <c r="N22" s="43"/>
      <c r="O22" s="44"/>
      <c r="P22" s="118"/>
      <c r="Q22" s="119"/>
      <c r="R22" s="120"/>
      <c r="S22" s="42">
        <v>0</v>
      </c>
      <c r="T22" s="43"/>
      <c r="U22" s="44"/>
      <c r="V22" s="42">
        <v>0</v>
      </c>
      <c r="W22" s="43"/>
      <c r="X22" s="44"/>
      <c r="Y22" s="42">
        <v>4556759</v>
      </c>
      <c r="Z22" s="43"/>
      <c r="AA22" s="121"/>
    </row>
    <row r="23" spans="1:27" ht="33.75" customHeight="1">
      <c r="A23" s="42">
        <v>605</v>
      </c>
      <c r="B23" s="43"/>
      <c r="C23" s="44"/>
      <c r="D23" s="42">
        <v>159</v>
      </c>
      <c r="E23" s="43"/>
      <c r="F23" s="44"/>
      <c r="G23" s="42">
        <v>5386</v>
      </c>
      <c r="H23" s="43"/>
      <c r="I23" s="44"/>
      <c r="J23" s="42">
        <v>5386</v>
      </c>
      <c r="K23" s="43"/>
      <c r="L23" s="44"/>
      <c r="M23" s="42">
        <v>133219</v>
      </c>
      <c r="N23" s="43"/>
      <c r="O23" s="44"/>
      <c r="P23" s="118"/>
      <c r="Q23" s="119"/>
      <c r="R23" s="120"/>
      <c r="S23" s="42">
        <v>2</v>
      </c>
      <c r="T23" s="43"/>
      <c r="U23" s="44"/>
      <c r="V23" s="42">
        <v>0</v>
      </c>
      <c r="W23" s="43"/>
      <c r="X23" s="44"/>
      <c r="Y23" s="42">
        <v>5312658</v>
      </c>
      <c r="Z23" s="43"/>
      <c r="AA23" s="121"/>
    </row>
    <row r="24" spans="1:27" ht="33.75" customHeight="1">
      <c r="A24" s="42">
        <v>163</v>
      </c>
      <c r="B24" s="43"/>
      <c r="C24" s="44"/>
      <c r="D24" s="42">
        <v>89</v>
      </c>
      <c r="E24" s="43"/>
      <c r="F24" s="44"/>
      <c r="G24" s="42">
        <v>3253</v>
      </c>
      <c r="H24" s="43"/>
      <c r="I24" s="44"/>
      <c r="J24" s="42">
        <v>3253</v>
      </c>
      <c r="K24" s="43"/>
      <c r="L24" s="44"/>
      <c r="M24" s="42">
        <v>65279</v>
      </c>
      <c r="N24" s="43"/>
      <c r="O24" s="44"/>
      <c r="P24" s="118"/>
      <c r="Q24" s="119"/>
      <c r="R24" s="120"/>
      <c r="S24" s="42">
        <v>0</v>
      </c>
      <c r="T24" s="43"/>
      <c r="U24" s="44"/>
      <c r="V24" s="42">
        <v>0</v>
      </c>
      <c r="W24" s="43"/>
      <c r="X24" s="44"/>
      <c r="Y24" s="42">
        <v>2995129</v>
      </c>
      <c r="Z24" s="43"/>
      <c r="AA24" s="121"/>
    </row>
    <row r="25" spans="1:27" ht="33.75" customHeight="1">
      <c r="A25" s="42">
        <v>129</v>
      </c>
      <c r="B25" s="43"/>
      <c r="C25" s="44"/>
      <c r="D25" s="42">
        <v>55</v>
      </c>
      <c r="E25" s="43"/>
      <c r="F25" s="44"/>
      <c r="G25" s="42">
        <v>1361</v>
      </c>
      <c r="H25" s="43"/>
      <c r="I25" s="44"/>
      <c r="J25" s="42">
        <v>1361</v>
      </c>
      <c r="K25" s="43"/>
      <c r="L25" s="44"/>
      <c r="M25" s="42">
        <v>26120</v>
      </c>
      <c r="N25" s="43"/>
      <c r="O25" s="44"/>
      <c r="P25" s="118"/>
      <c r="Q25" s="119"/>
      <c r="R25" s="120"/>
      <c r="S25" s="42">
        <v>0</v>
      </c>
      <c r="T25" s="43"/>
      <c r="U25" s="44"/>
      <c r="V25" s="42">
        <v>0</v>
      </c>
      <c r="W25" s="43"/>
      <c r="X25" s="44"/>
      <c r="Y25" s="42">
        <v>1453397</v>
      </c>
      <c r="Z25" s="43"/>
      <c r="AA25" s="121"/>
    </row>
    <row r="26" spans="1:27" ht="33.75" customHeight="1">
      <c r="A26" s="42">
        <v>16</v>
      </c>
      <c r="B26" s="43"/>
      <c r="C26" s="44"/>
      <c r="D26" s="42">
        <v>8</v>
      </c>
      <c r="E26" s="43"/>
      <c r="F26" s="44"/>
      <c r="G26" s="42">
        <v>572</v>
      </c>
      <c r="H26" s="43"/>
      <c r="I26" s="44"/>
      <c r="J26" s="42">
        <v>572</v>
      </c>
      <c r="K26" s="43"/>
      <c r="L26" s="44"/>
      <c r="M26" s="42">
        <v>10699</v>
      </c>
      <c r="N26" s="43"/>
      <c r="O26" s="44"/>
      <c r="P26" s="118"/>
      <c r="Q26" s="119"/>
      <c r="R26" s="120"/>
      <c r="S26" s="42">
        <v>0</v>
      </c>
      <c r="T26" s="43"/>
      <c r="U26" s="44"/>
      <c r="V26" s="42">
        <v>0</v>
      </c>
      <c r="W26" s="43"/>
      <c r="X26" s="44"/>
      <c r="Y26" s="42">
        <v>627950</v>
      </c>
      <c r="Z26" s="43"/>
      <c r="AA26" s="121"/>
    </row>
    <row r="27" spans="1:27" ht="33.75" customHeight="1">
      <c r="A27" s="42">
        <v>14</v>
      </c>
      <c r="B27" s="43"/>
      <c r="C27" s="44"/>
      <c r="D27" s="42">
        <v>0</v>
      </c>
      <c r="E27" s="43"/>
      <c r="F27" s="44"/>
      <c r="G27" s="42">
        <v>178</v>
      </c>
      <c r="H27" s="43"/>
      <c r="I27" s="44"/>
      <c r="J27" s="42">
        <v>178</v>
      </c>
      <c r="K27" s="43"/>
      <c r="L27" s="44"/>
      <c r="M27" s="42">
        <v>3200</v>
      </c>
      <c r="N27" s="43"/>
      <c r="O27" s="44"/>
      <c r="P27" s="118"/>
      <c r="Q27" s="119"/>
      <c r="R27" s="120"/>
      <c r="S27" s="42">
        <v>0</v>
      </c>
      <c r="T27" s="43"/>
      <c r="U27" s="44"/>
      <c r="V27" s="42">
        <v>0</v>
      </c>
      <c r="W27" s="43"/>
      <c r="X27" s="44"/>
      <c r="Y27" s="42">
        <v>230042</v>
      </c>
      <c r="Z27" s="43"/>
      <c r="AA27" s="121"/>
    </row>
    <row r="28" spans="1:27" ht="33.75" customHeight="1">
      <c r="A28" s="42">
        <v>6</v>
      </c>
      <c r="B28" s="43"/>
      <c r="C28" s="44"/>
      <c r="D28" s="42">
        <v>1</v>
      </c>
      <c r="E28" s="43"/>
      <c r="F28" s="44"/>
      <c r="G28" s="42">
        <v>173</v>
      </c>
      <c r="H28" s="43"/>
      <c r="I28" s="44"/>
      <c r="J28" s="42">
        <v>173</v>
      </c>
      <c r="K28" s="43"/>
      <c r="L28" s="44"/>
      <c r="M28" s="42">
        <v>3113</v>
      </c>
      <c r="N28" s="43"/>
      <c r="O28" s="44"/>
      <c r="P28" s="118"/>
      <c r="Q28" s="119"/>
      <c r="R28" s="120"/>
      <c r="S28" s="42">
        <v>0</v>
      </c>
      <c r="T28" s="43"/>
      <c r="U28" s="44"/>
      <c r="V28" s="42">
        <v>0</v>
      </c>
      <c r="W28" s="43"/>
      <c r="X28" s="44"/>
      <c r="Y28" s="42">
        <v>247190</v>
      </c>
      <c r="Z28" s="43"/>
      <c r="AA28" s="121"/>
    </row>
    <row r="29" spans="1:27" ht="33.75" customHeight="1">
      <c r="A29" s="42">
        <v>2</v>
      </c>
      <c r="B29" s="43"/>
      <c r="C29" s="44"/>
      <c r="D29" s="42">
        <v>0</v>
      </c>
      <c r="E29" s="43"/>
      <c r="F29" s="44"/>
      <c r="G29" s="42">
        <v>159</v>
      </c>
      <c r="H29" s="43"/>
      <c r="I29" s="44"/>
      <c r="J29" s="42">
        <v>159</v>
      </c>
      <c r="K29" s="43"/>
      <c r="L29" s="44"/>
      <c r="M29" s="42">
        <v>2803</v>
      </c>
      <c r="N29" s="43"/>
      <c r="O29" s="44"/>
      <c r="P29" s="118"/>
      <c r="Q29" s="119"/>
      <c r="R29" s="120"/>
      <c r="S29" s="42">
        <v>0</v>
      </c>
      <c r="T29" s="43"/>
      <c r="U29" s="44"/>
      <c r="V29" s="42">
        <v>0</v>
      </c>
      <c r="W29" s="43"/>
      <c r="X29" s="44"/>
      <c r="Y29" s="42">
        <v>246842</v>
      </c>
      <c r="Z29" s="43"/>
      <c r="AA29" s="121"/>
    </row>
    <row r="30" spans="1:27" ht="33.75" customHeight="1">
      <c r="A30" s="42">
        <v>1</v>
      </c>
      <c r="B30" s="43"/>
      <c r="C30" s="44"/>
      <c r="D30" s="42">
        <v>0</v>
      </c>
      <c r="E30" s="43"/>
      <c r="F30" s="44"/>
      <c r="G30" s="42">
        <v>3</v>
      </c>
      <c r="H30" s="43"/>
      <c r="I30" s="44"/>
      <c r="J30" s="42">
        <v>3</v>
      </c>
      <c r="K30" s="43"/>
      <c r="L30" s="44"/>
      <c r="M30" s="42">
        <v>141</v>
      </c>
      <c r="N30" s="43"/>
      <c r="O30" s="44"/>
      <c r="P30" s="118"/>
      <c r="Q30" s="119"/>
      <c r="R30" s="120"/>
      <c r="S30" s="42">
        <v>0</v>
      </c>
      <c r="T30" s="43"/>
      <c r="U30" s="44"/>
      <c r="V30" s="42">
        <v>0</v>
      </c>
      <c r="W30" s="43"/>
      <c r="X30" s="44"/>
      <c r="Y30" s="42">
        <v>14948</v>
      </c>
      <c r="Z30" s="43"/>
      <c r="AA30" s="121"/>
    </row>
    <row r="31" spans="1:27" ht="33.75" customHeight="1">
      <c r="A31" s="45">
        <f>SUM(A21:C30)</f>
        <v>1329</v>
      </c>
      <c r="B31" s="46"/>
      <c r="C31" s="47"/>
      <c r="D31" s="45">
        <f>SUM(D21:F30)</f>
        <v>416</v>
      </c>
      <c r="E31" s="46"/>
      <c r="F31" s="47"/>
      <c r="G31" s="45">
        <f>SUM(G21:I30)</f>
        <v>17604</v>
      </c>
      <c r="H31" s="46"/>
      <c r="I31" s="47"/>
      <c r="J31" s="45">
        <f>SUM(J21:L30)</f>
        <v>17604</v>
      </c>
      <c r="K31" s="46"/>
      <c r="L31" s="47"/>
      <c r="M31" s="45">
        <f>SUM(M21:O30)</f>
        <v>391704</v>
      </c>
      <c r="N31" s="46"/>
      <c r="O31" s="47"/>
      <c r="P31" s="45">
        <f>SUM(P21:R30)</f>
        <v>1</v>
      </c>
      <c r="Q31" s="46"/>
      <c r="R31" s="47"/>
      <c r="S31" s="45">
        <f>SUM(S21:U30)</f>
        <v>2</v>
      </c>
      <c r="T31" s="46"/>
      <c r="U31" s="47"/>
      <c r="V31" s="45">
        <f>SUM(V21:X30)</f>
        <v>0</v>
      </c>
      <c r="W31" s="46"/>
      <c r="X31" s="47"/>
      <c r="Y31" s="48">
        <f>SUM(Y21:AA30)</f>
        <v>16024302</v>
      </c>
      <c r="Z31" s="49"/>
      <c r="AA31" s="123"/>
    </row>
    <row r="32" spans="1:27" ht="33.75" customHeight="1">
      <c r="A32" s="45">
        <f>SUM(A20)+SUM(A31)</f>
        <v>1329</v>
      </c>
      <c r="B32" s="46"/>
      <c r="C32" s="47"/>
      <c r="D32" s="45">
        <f>SUM(D20)+SUM(D31)</f>
        <v>416</v>
      </c>
      <c r="E32" s="46"/>
      <c r="F32" s="47"/>
      <c r="G32" s="45">
        <f>SUM(G20)+SUM(G31)</f>
        <v>17604</v>
      </c>
      <c r="H32" s="46"/>
      <c r="I32" s="47"/>
      <c r="J32" s="45">
        <f>SUM(J20)+SUM(J31)</f>
        <v>17604</v>
      </c>
      <c r="K32" s="46"/>
      <c r="L32" s="47"/>
      <c r="M32" s="45">
        <f>SUM(M20)+SUM(M31)</f>
        <v>392975</v>
      </c>
      <c r="N32" s="46"/>
      <c r="O32" s="47"/>
      <c r="P32" s="45">
        <f>SUM(P20)+SUM(P31)</f>
        <v>1</v>
      </c>
      <c r="Q32" s="46"/>
      <c r="R32" s="47"/>
      <c r="S32" s="45">
        <f>SUM(S20)+SUM(S31)</f>
        <v>2</v>
      </c>
      <c r="T32" s="46"/>
      <c r="U32" s="47"/>
      <c r="V32" s="45">
        <f>SUM(V20)+SUM(V31)</f>
        <v>0</v>
      </c>
      <c r="W32" s="46"/>
      <c r="X32" s="47"/>
      <c r="Y32" s="48">
        <f>SUM(Y20)+SUM(Y31)</f>
        <v>16036628</v>
      </c>
      <c r="Z32" s="49"/>
      <c r="AA32" s="123"/>
    </row>
    <row r="33" spans="1:27" ht="33.75" customHeight="1">
      <c r="A33" s="42">
        <v>0</v>
      </c>
      <c r="B33" s="43"/>
      <c r="C33" s="44"/>
      <c r="D33" s="42">
        <v>0</v>
      </c>
      <c r="E33" s="43"/>
      <c r="F33" s="44"/>
      <c r="G33" s="42">
        <v>0</v>
      </c>
      <c r="H33" s="43"/>
      <c r="I33" s="44"/>
      <c r="J33" s="42">
        <v>0</v>
      </c>
      <c r="K33" s="43"/>
      <c r="L33" s="44"/>
      <c r="M33" s="42">
        <v>130</v>
      </c>
      <c r="N33" s="43"/>
      <c r="O33" s="44"/>
      <c r="P33" s="42">
        <v>0</v>
      </c>
      <c r="Q33" s="43"/>
      <c r="R33" s="44"/>
      <c r="S33" s="42">
        <v>0</v>
      </c>
      <c r="T33" s="43"/>
      <c r="U33" s="44"/>
      <c r="V33" s="42">
        <v>0</v>
      </c>
      <c r="W33" s="43"/>
      <c r="X33" s="44"/>
      <c r="Y33" s="42">
        <v>871</v>
      </c>
      <c r="Z33" s="43"/>
      <c r="AA33" s="121"/>
    </row>
    <row r="34" spans="1:27" ht="33.75" customHeight="1">
      <c r="A34" s="42">
        <v>0</v>
      </c>
      <c r="B34" s="43"/>
      <c r="C34" s="44"/>
      <c r="D34" s="42">
        <v>0</v>
      </c>
      <c r="E34" s="43"/>
      <c r="F34" s="44"/>
      <c r="G34" s="42">
        <v>0</v>
      </c>
      <c r="H34" s="43"/>
      <c r="I34" s="44"/>
      <c r="J34" s="42">
        <v>0</v>
      </c>
      <c r="K34" s="43"/>
      <c r="L34" s="44"/>
      <c r="M34" s="42">
        <v>1884</v>
      </c>
      <c r="N34" s="43"/>
      <c r="O34" s="44"/>
      <c r="P34" s="42">
        <v>0</v>
      </c>
      <c r="Q34" s="43"/>
      <c r="R34" s="44"/>
      <c r="S34" s="42">
        <v>7</v>
      </c>
      <c r="T34" s="43"/>
      <c r="U34" s="44"/>
      <c r="V34" s="42">
        <v>0</v>
      </c>
      <c r="W34" s="43"/>
      <c r="X34" s="44"/>
      <c r="Y34" s="42">
        <v>17620</v>
      </c>
      <c r="Z34" s="43"/>
      <c r="AA34" s="121"/>
    </row>
    <row r="35" spans="1:27" ht="33.75" customHeight="1">
      <c r="A35" s="42">
        <v>0</v>
      </c>
      <c r="B35" s="43"/>
      <c r="C35" s="44"/>
      <c r="D35" s="42">
        <v>0</v>
      </c>
      <c r="E35" s="43"/>
      <c r="F35" s="44"/>
      <c r="G35" s="42">
        <v>0</v>
      </c>
      <c r="H35" s="43"/>
      <c r="I35" s="44"/>
      <c r="J35" s="42">
        <v>0</v>
      </c>
      <c r="K35" s="43"/>
      <c r="L35" s="44"/>
      <c r="M35" s="42">
        <v>1481</v>
      </c>
      <c r="N35" s="43"/>
      <c r="O35" s="44"/>
      <c r="P35" s="42">
        <v>0</v>
      </c>
      <c r="Q35" s="43"/>
      <c r="R35" s="44"/>
      <c r="S35" s="42">
        <v>23</v>
      </c>
      <c r="T35" s="43"/>
      <c r="U35" s="44"/>
      <c r="V35" s="42">
        <v>0</v>
      </c>
      <c r="W35" s="43"/>
      <c r="X35" s="44"/>
      <c r="Y35" s="42">
        <v>18211</v>
      </c>
      <c r="Z35" s="43"/>
      <c r="AA35" s="121"/>
    </row>
    <row r="36" spans="1:27" ht="33.75" customHeight="1">
      <c r="A36" s="42">
        <v>0</v>
      </c>
      <c r="B36" s="43"/>
      <c r="C36" s="44"/>
      <c r="D36" s="42">
        <v>0</v>
      </c>
      <c r="E36" s="43"/>
      <c r="F36" s="44"/>
      <c r="G36" s="42">
        <v>0</v>
      </c>
      <c r="H36" s="43"/>
      <c r="I36" s="44"/>
      <c r="J36" s="42">
        <v>0</v>
      </c>
      <c r="K36" s="43"/>
      <c r="L36" s="44"/>
      <c r="M36" s="42">
        <v>1019</v>
      </c>
      <c r="N36" s="43"/>
      <c r="O36" s="44"/>
      <c r="P36" s="42">
        <v>0</v>
      </c>
      <c r="Q36" s="43"/>
      <c r="R36" s="44"/>
      <c r="S36" s="42">
        <v>1</v>
      </c>
      <c r="T36" s="43"/>
      <c r="U36" s="44"/>
      <c r="V36" s="42">
        <v>0</v>
      </c>
      <c r="W36" s="43"/>
      <c r="X36" s="44"/>
      <c r="Y36" s="42">
        <v>16373</v>
      </c>
      <c r="Z36" s="43"/>
      <c r="AA36" s="121"/>
    </row>
    <row r="37" spans="1:27" ht="33.75" customHeight="1">
      <c r="A37" s="42">
        <v>0</v>
      </c>
      <c r="B37" s="43"/>
      <c r="C37" s="44"/>
      <c r="D37" s="42">
        <v>0</v>
      </c>
      <c r="E37" s="43"/>
      <c r="F37" s="44"/>
      <c r="G37" s="42">
        <v>0</v>
      </c>
      <c r="H37" s="43"/>
      <c r="I37" s="44"/>
      <c r="J37" s="42">
        <v>0</v>
      </c>
      <c r="K37" s="43"/>
      <c r="L37" s="44"/>
      <c r="M37" s="42">
        <v>104</v>
      </c>
      <c r="N37" s="43"/>
      <c r="O37" s="44"/>
      <c r="P37" s="42">
        <v>0</v>
      </c>
      <c r="Q37" s="43"/>
      <c r="R37" s="44"/>
      <c r="S37" s="42">
        <v>0</v>
      </c>
      <c r="T37" s="43"/>
      <c r="U37" s="44"/>
      <c r="V37" s="42">
        <v>0</v>
      </c>
      <c r="W37" s="43"/>
      <c r="X37" s="44"/>
      <c r="Y37" s="42">
        <v>2187</v>
      </c>
      <c r="Z37" s="43"/>
      <c r="AA37" s="121"/>
    </row>
    <row r="38" spans="1:27" ht="33.75" customHeight="1">
      <c r="A38" s="42">
        <v>0</v>
      </c>
      <c r="B38" s="43"/>
      <c r="C38" s="44"/>
      <c r="D38" s="42">
        <v>0</v>
      </c>
      <c r="E38" s="43"/>
      <c r="F38" s="44"/>
      <c r="G38" s="42">
        <v>0</v>
      </c>
      <c r="H38" s="43"/>
      <c r="I38" s="44"/>
      <c r="J38" s="42">
        <v>0</v>
      </c>
      <c r="K38" s="43"/>
      <c r="L38" s="44"/>
      <c r="M38" s="42">
        <v>44</v>
      </c>
      <c r="N38" s="43"/>
      <c r="O38" s="44"/>
      <c r="P38" s="42">
        <v>0</v>
      </c>
      <c r="Q38" s="43"/>
      <c r="R38" s="44"/>
      <c r="S38" s="42">
        <v>1</v>
      </c>
      <c r="T38" s="43"/>
      <c r="U38" s="44"/>
      <c r="V38" s="42">
        <v>0</v>
      </c>
      <c r="W38" s="43"/>
      <c r="X38" s="44"/>
      <c r="Y38" s="42">
        <v>1180</v>
      </c>
      <c r="Z38" s="43"/>
      <c r="AA38" s="121"/>
    </row>
    <row r="39" spans="1:27" ht="33.75" customHeight="1">
      <c r="A39" s="42">
        <v>0</v>
      </c>
      <c r="B39" s="43"/>
      <c r="C39" s="44"/>
      <c r="D39" s="42">
        <v>0</v>
      </c>
      <c r="E39" s="43"/>
      <c r="F39" s="44"/>
      <c r="G39" s="42">
        <v>0</v>
      </c>
      <c r="H39" s="43"/>
      <c r="I39" s="44"/>
      <c r="J39" s="42">
        <v>0</v>
      </c>
      <c r="K39" s="43"/>
      <c r="L39" s="44"/>
      <c r="M39" s="42">
        <v>120</v>
      </c>
      <c r="N39" s="43"/>
      <c r="O39" s="44"/>
      <c r="P39" s="42">
        <v>0</v>
      </c>
      <c r="Q39" s="43"/>
      <c r="R39" s="44"/>
      <c r="S39" s="42">
        <v>0</v>
      </c>
      <c r="T39" s="43"/>
      <c r="U39" s="44"/>
      <c r="V39" s="42">
        <v>0</v>
      </c>
      <c r="W39" s="43"/>
      <c r="X39" s="44"/>
      <c r="Y39" s="42">
        <v>2984</v>
      </c>
      <c r="Z39" s="43"/>
      <c r="AA39" s="121"/>
    </row>
    <row r="40" spans="1:27" ht="33.75" customHeight="1">
      <c r="A40" s="42">
        <v>0</v>
      </c>
      <c r="B40" s="43"/>
      <c r="C40" s="44"/>
      <c r="D40" s="42">
        <v>0</v>
      </c>
      <c r="E40" s="43"/>
      <c r="F40" s="44"/>
      <c r="G40" s="42">
        <v>0</v>
      </c>
      <c r="H40" s="43"/>
      <c r="I40" s="44"/>
      <c r="J40" s="42">
        <v>0</v>
      </c>
      <c r="K40" s="43"/>
      <c r="L40" s="44"/>
      <c r="M40" s="42">
        <v>164</v>
      </c>
      <c r="N40" s="43"/>
      <c r="O40" s="44"/>
      <c r="P40" s="42">
        <v>0</v>
      </c>
      <c r="Q40" s="43"/>
      <c r="R40" s="44"/>
      <c r="S40" s="42">
        <v>0</v>
      </c>
      <c r="T40" s="43"/>
      <c r="U40" s="44"/>
      <c r="V40" s="42">
        <v>0</v>
      </c>
      <c r="W40" s="43"/>
      <c r="X40" s="44"/>
      <c r="Y40" s="42">
        <v>5093</v>
      </c>
      <c r="Z40" s="43"/>
      <c r="AA40" s="121"/>
    </row>
    <row r="41" spans="1:27" ht="33.75" customHeight="1" thickBot="1">
      <c r="A41" s="39">
        <v>0</v>
      </c>
      <c r="B41" s="40"/>
      <c r="C41" s="41"/>
      <c r="D41" s="39">
        <v>0</v>
      </c>
      <c r="E41" s="40"/>
      <c r="F41" s="41"/>
      <c r="G41" s="39">
        <v>0</v>
      </c>
      <c r="H41" s="40"/>
      <c r="I41" s="41"/>
      <c r="J41" s="39">
        <v>0</v>
      </c>
      <c r="K41" s="40"/>
      <c r="L41" s="41"/>
      <c r="M41" s="39">
        <v>2851</v>
      </c>
      <c r="N41" s="40"/>
      <c r="O41" s="41"/>
      <c r="P41" s="39">
        <v>0</v>
      </c>
      <c r="Q41" s="40"/>
      <c r="R41" s="41"/>
      <c r="S41" s="39">
        <v>0</v>
      </c>
      <c r="T41" s="40"/>
      <c r="U41" s="41"/>
      <c r="V41" s="39">
        <v>0</v>
      </c>
      <c r="W41" s="40"/>
      <c r="X41" s="41"/>
      <c r="Y41" s="39">
        <v>145523</v>
      </c>
      <c r="Z41" s="40"/>
      <c r="AA41" s="124"/>
    </row>
    <row r="42" spans="1:27" ht="13.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</sheetData>
  <mergeCells count="308">
    <mergeCell ref="M6:O8"/>
    <mergeCell ref="J6:L8"/>
    <mergeCell ref="G6:I8"/>
    <mergeCell ref="P6:R8"/>
    <mergeCell ref="Y6:AA8"/>
    <mergeCell ref="V6:X8"/>
    <mergeCell ref="S6:U8"/>
    <mergeCell ref="V9:X9"/>
    <mergeCell ref="Y9:AA9"/>
    <mergeCell ref="A1:AA1"/>
    <mergeCell ref="Y40:AA40"/>
    <mergeCell ref="A41:C41"/>
    <mergeCell ref="D41:F41"/>
    <mergeCell ref="G41:I41"/>
    <mergeCell ref="J41:L41"/>
    <mergeCell ref="M41:O41"/>
    <mergeCell ref="P41:R41"/>
    <mergeCell ref="S41:U41"/>
    <mergeCell ref="V41:X41"/>
    <mergeCell ref="Y41:AA41"/>
    <mergeCell ref="M40:O40"/>
    <mergeCell ref="P40:R40"/>
    <mergeCell ref="S40:U40"/>
    <mergeCell ref="V40:X40"/>
    <mergeCell ref="A40:C40"/>
    <mergeCell ref="D40:F40"/>
    <mergeCell ref="G40:I40"/>
    <mergeCell ref="J40:L40"/>
    <mergeCell ref="Y38:AA38"/>
    <mergeCell ref="A39:C39"/>
    <mergeCell ref="D39:F39"/>
    <mergeCell ref="G39:I39"/>
    <mergeCell ref="J39:L39"/>
    <mergeCell ref="M39:O39"/>
    <mergeCell ref="P39:R39"/>
    <mergeCell ref="S39:U39"/>
    <mergeCell ref="V39:X39"/>
    <mergeCell ref="Y39:AA39"/>
    <mergeCell ref="M38:O38"/>
    <mergeCell ref="P38:R38"/>
    <mergeCell ref="S38:U38"/>
    <mergeCell ref="V38:X38"/>
    <mergeCell ref="A38:C38"/>
    <mergeCell ref="D38:F38"/>
    <mergeCell ref="G38:I38"/>
    <mergeCell ref="J38:L38"/>
    <mergeCell ref="Y36:AA36"/>
    <mergeCell ref="A37:C37"/>
    <mergeCell ref="D37:F37"/>
    <mergeCell ref="G37:I37"/>
    <mergeCell ref="J37:L37"/>
    <mergeCell ref="M37:O37"/>
    <mergeCell ref="P37:R37"/>
    <mergeCell ref="S37:U37"/>
    <mergeCell ref="V37:X37"/>
    <mergeCell ref="Y37:AA37"/>
    <mergeCell ref="M36:O36"/>
    <mergeCell ref="P36:R36"/>
    <mergeCell ref="S36:U36"/>
    <mergeCell ref="V36:X36"/>
    <mergeCell ref="A36:C36"/>
    <mergeCell ref="D36:F36"/>
    <mergeCell ref="G36:I36"/>
    <mergeCell ref="J36:L36"/>
    <mergeCell ref="Y34:AA34"/>
    <mergeCell ref="A35:C35"/>
    <mergeCell ref="D35:F35"/>
    <mergeCell ref="G35:I35"/>
    <mergeCell ref="J35:L35"/>
    <mergeCell ref="M35:O35"/>
    <mergeCell ref="P35:R35"/>
    <mergeCell ref="S35:U35"/>
    <mergeCell ref="V35:X35"/>
    <mergeCell ref="Y35:AA35"/>
    <mergeCell ref="M34:O34"/>
    <mergeCell ref="P34:R34"/>
    <mergeCell ref="S34:U34"/>
    <mergeCell ref="V34:X34"/>
    <mergeCell ref="A34:C34"/>
    <mergeCell ref="D34:F34"/>
    <mergeCell ref="G34:I34"/>
    <mergeCell ref="J34:L34"/>
    <mergeCell ref="Y32:AA32"/>
    <mergeCell ref="A33:C33"/>
    <mergeCell ref="D33:F33"/>
    <mergeCell ref="G33:I33"/>
    <mergeCell ref="J33:L33"/>
    <mergeCell ref="M33:O33"/>
    <mergeCell ref="P33:R33"/>
    <mergeCell ref="S33:U33"/>
    <mergeCell ref="V33:X33"/>
    <mergeCell ref="Y33:AA33"/>
    <mergeCell ref="M32:O32"/>
    <mergeCell ref="P32:R32"/>
    <mergeCell ref="S32:U32"/>
    <mergeCell ref="V32:X32"/>
    <mergeCell ref="A32:C32"/>
    <mergeCell ref="D32:F32"/>
    <mergeCell ref="G32:I32"/>
    <mergeCell ref="J32:L32"/>
    <mergeCell ref="Y30:AA30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M30:O30"/>
    <mergeCell ref="P30:R30"/>
    <mergeCell ref="S30:U30"/>
    <mergeCell ref="V30:X30"/>
    <mergeCell ref="A30:C30"/>
    <mergeCell ref="D30:F30"/>
    <mergeCell ref="G30:I30"/>
    <mergeCell ref="J30:L30"/>
    <mergeCell ref="Y28:AA28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M28:O28"/>
    <mergeCell ref="P28:R28"/>
    <mergeCell ref="S28:U28"/>
    <mergeCell ref="V28:X28"/>
    <mergeCell ref="A28:C28"/>
    <mergeCell ref="D28:F28"/>
    <mergeCell ref="G28:I28"/>
    <mergeCell ref="J28:L28"/>
    <mergeCell ref="Y26:AA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M26:O26"/>
    <mergeCell ref="P26:R26"/>
    <mergeCell ref="S26:U26"/>
    <mergeCell ref="V26:X26"/>
    <mergeCell ref="A26:C26"/>
    <mergeCell ref="D26:F26"/>
    <mergeCell ref="G26:I26"/>
    <mergeCell ref="J26:L26"/>
    <mergeCell ref="Y24:AA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M24:O24"/>
    <mergeCell ref="P24:R24"/>
    <mergeCell ref="S24:U24"/>
    <mergeCell ref="V24:X24"/>
    <mergeCell ref="A24:C24"/>
    <mergeCell ref="D24:F24"/>
    <mergeCell ref="G24:I24"/>
    <mergeCell ref="J24:L24"/>
    <mergeCell ref="Y22:AA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M22:O22"/>
    <mergeCell ref="P22:R22"/>
    <mergeCell ref="S22:U22"/>
    <mergeCell ref="V22:X22"/>
    <mergeCell ref="A22:C22"/>
    <mergeCell ref="D22:F22"/>
    <mergeCell ref="G22:I22"/>
    <mergeCell ref="J22:L22"/>
    <mergeCell ref="Y20:AA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M20:O20"/>
    <mergeCell ref="P20:R20"/>
    <mergeCell ref="S20:U20"/>
    <mergeCell ref="V20:X20"/>
    <mergeCell ref="A20:C20"/>
    <mergeCell ref="D20:F20"/>
    <mergeCell ref="G20:I20"/>
    <mergeCell ref="J20:L20"/>
    <mergeCell ref="Y18:AA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M18:O18"/>
    <mergeCell ref="P18:R18"/>
    <mergeCell ref="S18:U18"/>
    <mergeCell ref="V18:X18"/>
    <mergeCell ref="A18:C18"/>
    <mergeCell ref="D18:F18"/>
    <mergeCell ref="G18:I18"/>
    <mergeCell ref="J18:L18"/>
    <mergeCell ref="Y16:AA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M16:O16"/>
    <mergeCell ref="P16:R16"/>
    <mergeCell ref="S16:U16"/>
    <mergeCell ref="V16:X16"/>
    <mergeCell ref="A16:C16"/>
    <mergeCell ref="D16:F16"/>
    <mergeCell ref="G16:I16"/>
    <mergeCell ref="J16:L16"/>
    <mergeCell ref="Y14:AA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M14:O14"/>
    <mergeCell ref="P14:R14"/>
    <mergeCell ref="S14:U14"/>
    <mergeCell ref="V14:X14"/>
    <mergeCell ref="A14:C14"/>
    <mergeCell ref="D14:F14"/>
    <mergeCell ref="G14:I14"/>
    <mergeCell ref="J14:L14"/>
    <mergeCell ref="Y12:AA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M12:O12"/>
    <mergeCell ref="P12:R12"/>
    <mergeCell ref="S12:U12"/>
    <mergeCell ref="V12:X12"/>
    <mergeCell ref="A12:C12"/>
    <mergeCell ref="D12:F12"/>
    <mergeCell ref="G12:I12"/>
    <mergeCell ref="J12:L12"/>
    <mergeCell ref="Y10:AA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10:C10"/>
    <mergeCell ref="D10:F10"/>
    <mergeCell ref="G10:I10"/>
    <mergeCell ref="J10:L10"/>
    <mergeCell ref="M10:O10"/>
    <mergeCell ref="P10:R10"/>
    <mergeCell ref="S10:U10"/>
    <mergeCell ref="V10:X10"/>
    <mergeCell ref="A4:Y5"/>
    <mergeCell ref="A6:C8"/>
    <mergeCell ref="D6:F8"/>
    <mergeCell ref="A9:C9"/>
    <mergeCell ref="D9:F9"/>
    <mergeCell ref="G9:I9"/>
    <mergeCell ref="J9:L9"/>
    <mergeCell ref="M9:O9"/>
    <mergeCell ref="S9:U9"/>
    <mergeCell ref="P9:R9"/>
  </mergeCells>
  <printOptions horizontalCentered="1" verticalCentered="1"/>
  <pageMargins left="0.7874015748031497" right="0.7874015748031497" top="0.5905511811023623" bottom="0.7874015748031497" header="0" footer="0"/>
  <pageSetup horizontalDpi="600" verticalDpi="600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AF39"/>
  <sheetViews>
    <sheetView view="pageBreakPreview" zoomScale="60" zoomScaleNormal="75" workbookViewId="0" topLeftCell="A1">
      <selection activeCell="O20" sqref="O20:Q20"/>
    </sheetView>
  </sheetViews>
  <sheetFormatPr defaultColWidth="9.00390625" defaultRowHeight="13.5"/>
  <cols>
    <col min="1" max="3" width="3.625" style="0" customWidth="1"/>
    <col min="4" max="8" width="4.375" style="0" customWidth="1"/>
    <col min="9" max="30" width="4.25390625" style="0" customWidth="1"/>
    <col min="31" max="32" width="4.00390625" style="0" customWidth="1"/>
    <col min="33" max="16384" width="2.625" style="0" customWidth="1"/>
  </cols>
  <sheetData>
    <row r="1" ht="34.5" customHeight="1"/>
    <row r="4" spans="1:32" ht="18.75" customHeight="1">
      <c r="A4" s="36" t="s">
        <v>118</v>
      </c>
      <c r="B4" s="36"/>
      <c r="C4" s="36"/>
      <c r="D4" s="36"/>
      <c r="E4" s="36"/>
      <c r="F4" s="36"/>
      <c r="G4" s="36"/>
      <c r="H4" s="36"/>
      <c r="I4" s="36"/>
      <c r="J4" s="36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7"/>
      <c r="AE4" s="7"/>
      <c r="AF4" s="7"/>
    </row>
    <row r="5" spans="1:32" ht="18.75" customHeight="1" thickBot="1">
      <c r="A5" s="37"/>
      <c r="B5" s="37"/>
      <c r="C5" s="37"/>
      <c r="D5" s="37"/>
      <c r="E5" s="37"/>
      <c r="F5" s="37"/>
      <c r="G5" s="37"/>
      <c r="H5" s="37"/>
      <c r="I5" s="37"/>
      <c r="J5" s="37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7"/>
      <c r="AE5" s="7"/>
      <c r="AF5" s="7"/>
    </row>
    <row r="6" spans="1:32" ht="15" customHeight="1">
      <c r="A6" s="158" t="s">
        <v>46</v>
      </c>
      <c r="B6" s="159"/>
      <c r="C6" s="159"/>
      <c r="D6" s="159"/>
      <c r="E6" s="159"/>
      <c r="F6" s="159"/>
      <c r="G6" s="159"/>
      <c r="H6" s="160"/>
      <c r="I6" s="164" t="s">
        <v>0</v>
      </c>
      <c r="J6" s="165"/>
      <c r="K6" s="166"/>
      <c r="L6" s="54" t="s">
        <v>119</v>
      </c>
      <c r="M6" s="55"/>
      <c r="N6" s="56"/>
      <c r="O6" s="60" t="s">
        <v>120</v>
      </c>
      <c r="P6" s="61"/>
      <c r="Q6" s="62"/>
      <c r="R6" s="60" t="s">
        <v>121</v>
      </c>
      <c r="S6" s="61"/>
      <c r="T6" s="62"/>
      <c r="U6" s="60" t="s">
        <v>122</v>
      </c>
      <c r="V6" s="61"/>
      <c r="W6" s="62"/>
      <c r="X6" s="66" t="s">
        <v>123</v>
      </c>
      <c r="Y6" s="28"/>
      <c r="Z6" s="29"/>
      <c r="AA6" s="60" t="s">
        <v>124</v>
      </c>
      <c r="AB6" s="61"/>
      <c r="AC6" s="62"/>
      <c r="AD6" s="54" t="s">
        <v>125</v>
      </c>
      <c r="AE6" s="55"/>
      <c r="AF6" s="56"/>
    </row>
    <row r="7" spans="1:32" ht="15" customHeight="1">
      <c r="A7" s="161"/>
      <c r="B7" s="162"/>
      <c r="C7" s="162"/>
      <c r="D7" s="162"/>
      <c r="E7" s="162"/>
      <c r="F7" s="162"/>
      <c r="G7" s="162"/>
      <c r="H7" s="163"/>
      <c r="I7" s="167"/>
      <c r="J7" s="168"/>
      <c r="K7" s="169"/>
      <c r="L7" s="57"/>
      <c r="M7" s="58"/>
      <c r="N7" s="59"/>
      <c r="O7" s="63"/>
      <c r="P7" s="64"/>
      <c r="Q7" s="65"/>
      <c r="R7" s="63"/>
      <c r="S7" s="64"/>
      <c r="T7" s="65"/>
      <c r="U7" s="63"/>
      <c r="V7" s="64"/>
      <c r="W7" s="65"/>
      <c r="X7" s="67"/>
      <c r="Y7" s="31"/>
      <c r="Z7" s="32"/>
      <c r="AA7" s="63"/>
      <c r="AB7" s="64"/>
      <c r="AC7" s="65"/>
      <c r="AD7" s="57"/>
      <c r="AE7" s="58"/>
      <c r="AF7" s="59"/>
    </row>
    <row r="8" spans="1:32" ht="15" customHeight="1">
      <c r="A8" s="161"/>
      <c r="B8" s="162"/>
      <c r="C8" s="162"/>
      <c r="D8" s="162"/>
      <c r="E8" s="162"/>
      <c r="F8" s="162"/>
      <c r="G8" s="162"/>
      <c r="H8" s="163"/>
      <c r="I8" s="167"/>
      <c r="J8" s="168"/>
      <c r="K8" s="169"/>
      <c r="L8" s="57"/>
      <c r="M8" s="58"/>
      <c r="N8" s="59"/>
      <c r="O8" s="63"/>
      <c r="P8" s="64"/>
      <c r="Q8" s="65"/>
      <c r="R8" s="63"/>
      <c r="S8" s="64"/>
      <c r="T8" s="65"/>
      <c r="U8" s="63"/>
      <c r="V8" s="64"/>
      <c r="W8" s="65"/>
      <c r="X8" s="67"/>
      <c r="Y8" s="31"/>
      <c r="Z8" s="32"/>
      <c r="AA8" s="63"/>
      <c r="AB8" s="64"/>
      <c r="AC8" s="65"/>
      <c r="AD8" s="57"/>
      <c r="AE8" s="58"/>
      <c r="AF8" s="59"/>
    </row>
    <row r="9" spans="1:32" ht="15" customHeight="1">
      <c r="A9" s="161"/>
      <c r="B9" s="162"/>
      <c r="C9" s="162"/>
      <c r="D9" s="162"/>
      <c r="E9" s="162"/>
      <c r="F9" s="162"/>
      <c r="G9" s="162"/>
      <c r="H9" s="163"/>
      <c r="I9" s="14"/>
      <c r="J9" s="15"/>
      <c r="K9" s="16"/>
      <c r="L9" s="155" t="s">
        <v>126</v>
      </c>
      <c r="M9" s="156"/>
      <c r="N9" s="157"/>
      <c r="O9" s="155" t="s">
        <v>127</v>
      </c>
      <c r="P9" s="156"/>
      <c r="Q9" s="157"/>
      <c r="R9" s="155" t="s">
        <v>128</v>
      </c>
      <c r="S9" s="156"/>
      <c r="T9" s="157"/>
      <c r="U9" s="155" t="s">
        <v>129</v>
      </c>
      <c r="V9" s="156"/>
      <c r="W9" s="157"/>
      <c r="X9" s="155" t="s">
        <v>130</v>
      </c>
      <c r="Y9" s="156"/>
      <c r="Z9" s="157"/>
      <c r="AA9" s="51" t="s">
        <v>41</v>
      </c>
      <c r="AB9" s="52"/>
      <c r="AC9" s="53"/>
      <c r="AD9" s="152"/>
      <c r="AE9" s="153"/>
      <c r="AF9" s="154"/>
    </row>
    <row r="10" spans="1:32" ht="35.25" customHeight="1">
      <c r="A10" s="76" t="s">
        <v>131</v>
      </c>
      <c r="B10" s="203" t="s">
        <v>132</v>
      </c>
      <c r="C10" s="205" t="s">
        <v>133</v>
      </c>
      <c r="D10" s="185" t="s">
        <v>134</v>
      </c>
      <c r="E10" s="186"/>
      <c r="F10" s="186"/>
      <c r="G10" s="186"/>
      <c r="H10" s="187"/>
      <c r="I10" s="170">
        <v>7601</v>
      </c>
      <c r="J10" s="170"/>
      <c r="K10" s="170"/>
      <c r="L10" s="170">
        <v>7310</v>
      </c>
      <c r="M10" s="170"/>
      <c r="N10" s="170"/>
      <c r="O10" s="170">
        <v>112</v>
      </c>
      <c r="P10" s="170"/>
      <c r="Q10" s="170"/>
      <c r="R10" s="170">
        <v>9</v>
      </c>
      <c r="S10" s="170"/>
      <c r="T10" s="170"/>
      <c r="U10" s="170">
        <v>11</v>
      </c>
      <c r="V10" s="170"/>
      <c r="W10" s="170"/>
      <c r="X10" s="170">
        <f>L10-(O10+R10+U10)</f>
        <v>7178</v>
      </c>
      <c r="Y10" s="170"/>
      <c r="Z10" s="170"/>
      <c r="AA10" s="170">
        <v>60219</v>
      </c>
      <c r="AB10" s="170"/>
      <c r="AC10" s="170"/>
      <c r="AD10" s="170">
        <v>7095</v>
      </c>
      <c r="AE10" s="170"/>
      <c r="AF10" s="170"/>
    </row>
    <row r="11" spans="1:32" ht="35.25" customHeight="1">
      <c r="A11" s="77"/>
      <c r="B11" s="204"/>
      <c r="C11" s="206"/>
      <c r="D11" s="185" t="s">
        <v>11</v>
      </c>
      <c r="E11" s="185"/>
      <c r="F11" s="185"/>
      <c r="G11" s="185"/>
      <c r="H11" s="185"/>
      <c r="I11" s="170">
        <v>15933</v>
      </c>
      <c r="J11" s="170"/>
      <c r="K11" s="170"/>
      <c r="L11" s="170">
        <v>15419</v>
      </c>
      <c r="M11" s="170"/>
      <c r="N11" s="170"/>
      <c r="O11" s="170">
        <v>268</v>
      </c>
      <c r="P11" s="170"/>
      <c r="Q11" s="170"/>
      <c r="R11" s="170">
        <v>8</v>
      </c>
      <c r="S11" s="170"/>
      <c r="T11" s="170"/>
      <c r="U11" s="170">
        <v>4</v>
      </c>
      <c r="V11" s="170"/>
      <c r="W11" s="170"/>
      <c r="X11" s="170">
        <f aca="true" t="shared" si="0" ref="X11:X18">L11-(O11+R11+U11)</f>
        <v>15139</v>
      </c>
      <c r="Y11" s="170"/>
      <c r="Z11" s="170"/>
      <c r="AA11" s="170">
        <v>184699</v>
      </c>
      <c r="AB11" s="170"/>
      <c r="AC11" s="170"/>
      <c r="AD11" s="170">
        <v>14716</v>
      </c>
      <c r="AE11" s="170"/>
      <c r="AF11" s="170"/>
    </row>
    <row r="12" spans="1:32" ht="35.25" customHeight="1">
      <c r="A12" s="77"/>
      <c r="B12" s="204"/>
      <c r="C12" s="206"/>
      <c r="D12" s="185" t="s">
        <v>20</v>
      </c>
      <c r="E12" s="185"/>
      <c r="F12" s="185"/>
      <c r="G12" s="185"/>
      <c r="H12" s="185"/>
      <c r="I12" s="170">
        <v>3859</v>
      </c>
      <c r="J12" s="170"/>
      <c r="K12" s="170"/>
      <c r="L12" s="170">
        <v>3754</v>
      </c>
      <c r="M12" s="170"/>
      <c r="N12" s="170"/>
      <c r="O12" s="170">
        <v>10</v>
      </c>
      <c r="P12" s="170"/>
      <c r="Q12" s="170"/>
      <c r="R12" s="170">
        <v>1</v>
      </c>
      <c r="S12" s="170"/>
      <c r="T12" s="170"/>
      <c r="U12" s="171">
        <v>0</v>
      </c>
      <c r="V12" s="171"/>
      <c r="W12" s="171"/>
      <c r="X12" s="170">
        <f t="shared" si="0"/>
        <v>3743</v>
      </c>
      <c r="Y12" s="170"/>
      <c r="Z12" s="170"/>
      <c r="AA12" s="170">
        <v>63341</v>
      </c>
      <c r="AB12" s="170"/>
      <c r="AC12" s="170"/>
      <c r="AD12" s="170">
        <v>3668</v>
      </c>
      <c r="AE12" s="170"/>
      <c r="AF12" s="170"/>
    </row>
    <row r="13" spans="1:32" ht="35.25" customHeight="1">
      <c r="A13" s="77"/>
      <c r="B13" s="204"/>
      <c r="C13" s="206"/>
      <c r="D13" s="185" t="s">
        <v>12</v>
      </c>
      <c r="E13" s="185"/>
      <c r="F13" s="185"/>
      <c r="G13" s="185"/>
      <c r="H13" s="185"/>
      <c r="I13" s="170">
        <v>2643</v>
      </c>
      <c r="J13" s="170"/>
      <c r="K13" s="170"/>
      <c r="L13" s="170">
        <v>2534</v>
      </c>
      <c r="M13" s="170"/>
      <c r="N13" s="170"/>
      <c r="O13" s="170">
        <v>41</v>
      </c>
      <c r="P13" s="170"/>
      <c r="Q13" s="170"/>
      <c r="R13" s="171">
        <v>0</v>
      </c>
      <c r="S13" s="171"/>
      <c r="T13" s="171"/>
      <c r="U13" s="171">
        <v>0</v>
      </c>
      <c r="V13" s="171"/>
      <c r="W13" s="171"/>
      <c r="X13" s="170">
        <f t="shared" si="0"/>
        <v>2493</v>
      </c>
      <c r="Y13" s="170"/>
      <c r="Z13" s="170"/>
      <c r="AA13" s="170">
        <v>54434</v>
      </c>
      <c r="AB13" s="170"/>
      <c r="AC13" s="170"/>
      <c r="AD13" s="170">
        <v>2392</v>
      </c>
      <c r="AE13" s="170"/>
      <c r="AF13" s="170"/>
    </row>
    <row r="14" spans="1:32" ht="35.25" customHeight="1">
      <c r="A14" s="77"/>
      <c r="B14" s="204"/>
      <c r="C14" s="206"/>
      <c r="D14" s="185" t="s">
        <v>135</v>
      </c>
      <c r="E14" s="185"/>
      <c r="F14" s="185"/>
      <c r="G14" s="185"/>
      <c r="H14" s="185"/>
      <c r="I14" s="170">
        <v>252</v>
      </c>
      <c r="J14" s="170"/>
      <c r="K14" s="170"/>
      <c r="L14" s="170">
        <v>236</v>
      </c>
      <c r="M14" s="170"/>
      <c r="N14" s="170"/>
      <c r="O14" s="170">
        <v>2</v>
      </c>
      <c r="P14" s="170"/>
      <c r="Q14" s="170"/>
      <c r="R14" s="171">
        <v>0</v>
      </c>
      <c r="S14" s="171"/>
      <c r="T14" s="171"/>
      <c r="U14" s="170">
        <v>0</v>
      </c>
      <c r="V14" s="170"/>
      <c r="W14" s="170"/>
      <c r="X14" s="170">
        <f t="shared" si="0"/>
        <v>234</v>
      </c>
      <c r="Y14" s="170"/>
      <c r="Z14" s="170"/>
      <c r="AA14" s="170">
        <v>6325</v>
      </c>
      <c r="AB14" s="170"/>
      <c r="AC14" s="170"/>
      <c r="AD14" s="170">
        <v>226</v>
      </c>
      <c r="AE14" s="170"/>
      <c r="AF14" s="170"/>
    </row>
    <row r="15" spans="1:32" ht="35.25" customHeight="1">
      <c r="A15" s="77"/>
      <c r="B15" s="204"/>
      <c r="C15" s="206"/>
      <c r="D15" s="198" t="s">
        <v>13</v>
      </c>
      <c r="E15" s="198"/>
      <c r="F15" s="198"/>
      <c r="G15" s="198"/>
      <c r="H15" s="198"/>
      <c r="I15" s="170">
        <v>63</v>
      </c>
      <c r="J15" s="170"/>
      <c r="K15" s="170"/>
      <c r="L15" s="173">
        <v>52</v>
      </c>
      <c r="M15" s="173"/>
      <c r="N15" s="173"/>
      <c r="O15" s="173">
        <v>1</v>
      </c>
      <c r="P15" s="173"/>
      <c r="Q15" s="173"/>
      <c r="R15" s="171">
        <v>0</v>
      </c>
      <c r="S15" s="171"/>
      <c r="T15" s="171"/>
      <c r="U15" s="171">
        <v>0</v>
      </c>
      <c r="V15" s="171"/>
      <c r="W15" s="171"/>
      <c r="X15" s="170">
        <f t="shared" si="0"/>
        <v>51</v>
      </c>
      <c r="Y15" s="170"/>
      <c r="Z15" s="170"/>
      <c r="AA15" s="173">
        <v>1626</v>
      </c>
      <c r="AB15" s="173"/>
      <c r="AC15" s="173"/>
      <c r="AD15" s="170">
        <v>54</v>
      </c>
      <c r="AE15" s="170"/>
      <c r="AF15" s="170"/>
    </row>
    <row r="16" spans="1:32" ht="35.25" customHeight="1">
      <c r="A16" s="77"/>
      <c r="B16" s="204"/>
      <c r="C16" s="206"/>
      <c r="D16" s="185" t="s">
        <v>14</v>
      </c>
      <c r="E16" s="185"/>
      <c r="F16" s="185"/>
      <c r="G16" s="185"/>
      <c r="H16" s="185"/>
      <c r="I16" s="170">
        <v>125</v>
      </c>
      <c r="J16" s="170"/>
      <c r="K16" s="170"/>
      <c r="L16" s="170">
        <v>122</v>
      </c>
      <c r="M16" s="170"/>
      <c r="N16" s="170"/>
      <c r="O16" s="170">
        <v>1</v>
      </c>
      <c r="P16" s="170"/>
      <c r="Q16" s="170"/>
      <c r="R16" s="171">
        <v>0</v>
      </c>
      <c r="S16" s="171"/>
      <c r="T16" s="171"/>
      <c r="U16" s="171">
        <v>0</v>
      </c>
      <c r="V16" s="171"/>
      <c r="W16" s="171"/>
      <c r="X16" s="170">
        <f t="shared" si="0"/>
        <v>121</v>
      </c>
      <c r="Y16" s="170"/>
      <c r="Z16" s="170"/>
      <c r="AA16" s="170">
        <v>4533</v>
      </c>
      <c r="AB16" s="170"/>
      <c r="AC16" s="170"/>
      <c r="AD16" s="170">
        <v>119</v>
      </c>
      <c r="AE16" s="170"/>
      <c r="AF16" s="170"/>
    </row>
    <row r="17" spans="1:32" ht="35.25" customHeight="1">
      <c r="A17" s="77"/>
      <c r="B17" s="204"/>
      <c r="C17" s="206"/>
      <c r="D17" s="185" t="s">
        <v>15</v>
      </c>
      <c r="E17" s="185"/>
      <c r="F17" s="185"/>
      <c r="G17" s="185"/>
      <c r="H17" s="185"/>
      <c r="I17" s="170">
        <v>211</v>
      </c>
      <c r="J17" s="170"/>
      <c r="K17" s="170"/>
      <c r="L17" s="170">
        <v>202</v>
      </c>
      <c r="M17" s="170"/>
      <c r="N17" s="170"/>
      <c r="O17" s="171">
        <v>0</v>
      </c>
      <c r="P17" s="171"/>
      <c r="Q17" s="171"/>
      <c r="R17" s="171">
        <v>0</v>
      </c>
      <c r="S17" s="171"/>
      <c r="T17" s="171"/>
      <c r="U17" s="171">
        <v>0</v>
      </c>
      <c r="V17" s="171"/>
      <c r="W17" s="171"/>
      <c r="X17" s="170">
        <f t="shared" si="0"/>
        <v>202</v>
      </c>
      <c r="Y17" s="170"/>
      <c r="Z17" s="170"/>
      <c r="AA17" s="170">
        <v>8729</v>
      </c>
      <c r="AB17" s="170"/>
      <c r="AC17" s="170"/>
      <c r="AD17" s="170">
        <v>193</v>
      </c>
      <c r="AE17" s="170"/>
      <c r="AF17" s="170"/>
    </row>
    <row r="18" spans="1:32" ht="35.25" customHeight="1">
      <c r="A18" s="77"/>
      <c r="B18" s="204"/>
      <c r="C18" s="206"/>
      <c r="D18" s="185" t="s">
        <v>16</v>
      </c>
      <c r="E18" s="185"/>
      <c r="F18" s="185"/>
      <c r="G18" s="185"/>
      <c r="H18" s="185"/>
      <c r="I18" s="170">
        <v>852</v>
      </c>
      <c r="J18" s="170"/>
      <c r="K18" s="170"/>
      <c r="L18" s="170">
        <v>806</v>
      </c>
      <c r="M18" s="170"/>
      <c r="N18" s="170"/>
      <c r="O18" s="170">
        <v>17</v>
      </c>
      <c r="P18" s="170"/>
      <c r="Q18" s="170"/>
      <c r="R18" s="171">
        <v>0</v>
      </c>
      <c r="S18" s="171"/>
      <c r="T18" s="171"/>
      <c r="U18" s="171">
        <v>0</v>
      </c>
      <c r="V18" s="171"/>
      <c r="W18" s="171"/>
      <c r="X18" s="170">
        <f t="shared" si="0"/>
        <v>789</v>
      </c>
      <c r="Y18" s="170"/>
      <c r="Z18" s="170"/>
      <c r="AA18" s="170">
        <v>46144</v>
      </c>
      <c r="AB18" s="170"/>
      <c r="AC18" s="170"/>
      <c r="AD18" s="170">
        <v>743</v>
      </c>
      <c r="AE18" s="170"/>
      <c r="AF18" s="170"/>
    </row>
    <row r="19" spans="1:32" ht="35.25" customHeight="1">
      <c r="A19" s="77"/>
      <c r="B19" s="204"/>
      <c r="C19" s="184" t="s">
        <v>136</v>
      </c>
      <c r="D19" s="197"/>
      <c r="E19" s="197"/>
      <c r="F19" s="197"/>
      <c r="G19" s="197"/>
      <c r="H19" s="197"/>
      <c r="I19" s="172">
        <f>SUM(I10:K18)+SUM('[1]9091'!H33:J41)</f>
        <v>39954</v>
      </c>
      <c r="J19" s="172"/>
      <c r="K19" s="172"/>
      <c r="L19" s="172">
        <f>SUM(L10:N18)+SUM('[1]9091'!K33:M41)</f>
        <v>38665</v>
      </c>
      <c r="M19" s="172"/>
      <c r="N19" s="172"/>
      <c r="O19" s="172">
        <f>SUM(O10:Q18)+SUM('[1]9091'!N33:P41)</f>
        <v>452</v>
      </c>
      <c r="P19" s="172"/>
      <c r="Q19" s="172"/>
      <c r="R19" s="172">
        <f>SUM(R10:T18)+SUM('[1]9091'!Q33:S41)</f>
        <v>18</v>
      </c>
      <c r="S19" s="172"/>
      <c r="T19" s="172"/>
      <c r="U19" s="172">
        <f>SUM(U10:W18)+SUM('[1]9091'!T33:V41)</f>
        <v>15</v>
      </c>
      <c r="V19" s="172"/>
      <c r="W19" s="172"/>
      <c r="X19" s="172">
        <f>SUM(X10:Z18)+SUM('[1]9091'!W33:Y41)</f>
        <v>38180</v>
      </c>
      <c r="Y19" s="172"/>
      <c r="Z19" s="172"/>
      <c r="AA19" s="172">
        <f>SUM(AA10:AC18)+SUM('[1]9091'!Z33:AB41)</f>
        <v>646444</v>
      </c>
      <c r="AB19" s="172"/>
      <c r="AC19" s="172"/>
      <c r="AD19" s="172">
        <f>SUM(AD10:AF18)+SUM('[1]9091'!AC33:AE41)</f>
        <v>37191</v>
      </c>
      <c r="AE19" s="172"/>
      <c r="AF19" s="172"/>
    </row>
    <row r="20" spans="1:32" ht="35.25" customHeight="1">
      <c r="A20" s="77"/>
      <c r="B20" s="207" t="s">
        <v>39</v>
      </c>
      <c r="C20" s="210" t="s">
        <v>137</v>
      </c>
      <c r="D20" s="194" t="s">
        <v>138</v>
      </c>
      <c r="E20" s="195"/>
      <c r="F20" s="195"/>
      <c r="G20" s="195"/>
      <c r="H20" s="196"/>
      <c r="I20" s="44">
        <v>0</v>
      </c>
      <c r="J20" s="171"/>
      <c r="K20" s="171"/>
      <c r="L20" s="171">
        <v>0</v>
      </c>
      <c r="M20" s="171"/>
      <c r="N20" s="171"/>
      <c r="O20" s="171">
        <v>0</v>
      </c>
      <c r="P20" s="171"/>
      <c r="Q20" s="171"/>
      <c r="R20" s="171">
        <v>0</v>
      </c>
      <c r="S20" s="171"/>
      <c r="T20" s="171"/>
      <c r="U20" s="171">
        <v>0</v>
      </c>
      <c r="V20" s="171"/>
      <c r="W20" s="171"/>
      <c r="X20" s="170">
        <f>L20-(O20+R20+U20)</f>
        <v>0</v>
      </c>
      <c r="Y20" s="170"/>
      <c r="Z20" s="170"/>
      <c r="AA20" s="171">
        <v>0</v>
      </c>
      <c r="AB20" s="171"/>
      <c r="AC20" s="171"/>
      <c r="AD20" s="171">
        <v>0</v>
      </c>
      <c r="AE20" s="171"/>
      <c r="AF20" s="171"/>
    </row>
    <row r="21" spans="1:32" ht="35.25" customHeight="1">
      <c r="A21" s="77"/>
      <c r="B21" s="208"/>
      <c r="C21" s="211"/>
      <c r="D21" s="192" t="s">
        <v>139</v>
      </c>
      <c r="E21" s="185"/>
      <c r="F21" s="185"/>
      <c r="G21" s="185"/>
      <c r="H21" s="193"/>
      <c r="I21" s="179">
        <v>338</v>
      </c>
      <c r="J21" s="170"/>
      <c r="K21" s="170"/>
      <c r="L21" s="170">
        <v>332</v>
      </c>
      <c r="M21" s="170"/>
      <c r="N21" s="170"/>
      <c r="O21" s="171">
        <v>0</v>
      </c>
      <c r="P21" s="171"/>
      <c r="Q21" s="171"/>
      <c r="R21" s="171">
        <v>0</v>
      </c>
      <c r="S21" s="171"/>
      <c r="T21" s="171"/>
      <c r="U21" s="171">
        <v>0</v>
      </c>
      <c r="V21" s="171"/>
      <c r="W21" s="171"/>
      <c r="X21" s="170">
        <f>L21-(O21+R21+U21)</f>
        <v>332</v>
      </c>
      <c r="Y21" s="170"/>
      <c r="Z21" s="170"/>
      <c r="AA21" s="170">
        <v>5094</v>
      </c>
      <c r="AB21" s="170"/>
      <c r="AC21" s="170"/>
      <c r="AD21" s="170">
        <v>312</v>
      </c>
      <c r="AE21" s="170"/>
      <c r="AF21" s="170"/>
    </row>
    <row r="22" spans="1:32" ht="35.25" customHeight="1">
      <c r="A22" s="77"/>
      <c r="B22" s="208"/>
      <c r="C22" s="210" t="s">
        <v>21</v>
      </c>
      <c r="D22" s="192" t="s">
        <v>138</v>
      </c>
      <c r="E22" s="185"/>
      <c r="F22" s="185"/>
      <c r="G22" s="185"/>
      <c r="H22" s="193"/>
      <c r="I22" s="44">
        <v>0</v>
      </c>
      <c r="J22" s="171"/>
      <c r="K22" s="171"/>
      <c r="L22" s="171">
        <v>0</v>
      </c>
      <c r="M22" s="171"/>
      <c r="N22" s="171"/>
      <c r="O22" s="171">
        <v>0</v>
      </c>
      <c r="P22" s="171"/>
      <c r="Q22" s="171"/>
      <c r="R22" s="171">
        <v>0</v>
      </c>
      <c r="S22" s="171"/>
      <c r="T22" s="171"/>
      <c r="U22" s="171">
        <v>0</v>
      </c>
      <c r="V22" s="171"/>
      <c r="W22" s="171"/>
      <c r="X22" s="170">
        <f>L22-(O22+R22+U22)</f>
        <v>0</v>
      </c>
      <c r="Y22" s="170"/>
      <c r="Z22" s="170"/>
      <c r="AA22" s="171">
        <v>0</v>
      </c>
      <c r="AB22" s="171"/>
      <c r="AC22" s="171"/>
      <c r="AD22" s="171">
        <v>0</v>
      </c>
      <c r="AE22" s="171"/>
      <c r="AF22" s="171"/>
    </row>
    <row r="23" spans="1:32" ht="35.25" customHeight="1">
      <c r="A23" s="77"/>
      <c r="B23" s="208"/>
      <c r="C23" s="211"/>
      <c r="D23" s="189" t="s">
        <v>139</v>
      </c>
      <c r="E23" s="190"/>
      <c r="F23" s="190"/>
      <c r="G23" s="190"/>
      <c r="H23" s="191"/>
      <c r="I23" s="179">
        <v>40</v>
      </c>
      <c r="J23" s="170"/>
      <c r="K23" s="170"/>
      <c r="L23" s="170">
        <v>37</v>
      </c>
      <c r="M23" s="170"/>
      <c r="N23" s="170"/>
      <c r="O23" s="171">
        <v>0</v>
      </c>
      <c r="P23" s="171"/>
      <c r="Q23" s="171"/>
      <c r="R23" s="171">
        <v>0</v>
      </c>
      <c r="S23" s="171"/>
      <c r="T23" s="171"/>
      <c r="U23" s="171">
        <v>0</v>
      </c>
      <c r="V23" s="171"/>
      <c r="W23" s="171"/>
      <c r="X23" s="170">
        <f>L23-(O23+R23+U23)</f>
        <v>37</v>
      </c>
      <c r="Y23" s="170"/>
      <c r="Z23" s="170"/>
      <c r="AA23" s="170">
        <v>792</v>
      </c>
      <c r="AB23" s="170"/>
      <c r="AC23" s="170"/>
      <c r="AD23" s="170">
        <v>30</v>
      </c>
      <c r="AE23" s="170"/>
      <c r="AF23" s="170"/>
    </row>
    <row r="24" spans="1:32" ht="35.25" customHeight="1">
      <c r="A24" s="77"/>
      <c r="B24" s="209"/>
      <c r="C24" s="184" t="s">
        <v>140</v>
      </c>
      <c r="D24" s="188"/>
      <c r="E24" s="188"/>
      <c r="F24" s="188"/>
      <c r="G24" s="188"/>
      <c r="H24" s="188"/>
      <c r="I24" s="172">
        <f>SUM(I20:K23)</f>
        <v>378</v>
      </c>
      <c r="J24" s="172"/>
      <c r="K24" s="172"/>
      <c r="L24" s="172">
        <f>SUM(L20:N23)</f>
        <v>369</v>
      </c>
      <c r="M24" s="172"/>
      <c r="N24" s="172"/>
      <c r="O24" s="172">
        <v>0</v>
      </c>
      <c r="P24" s="172"/>
      <c r="Q24" s="172"/>
      <c r="R24" s="172">
        <f>SUM(R20:T23)</f>
        <v>0</v>
      </c>
      <c r="S24" s="172"/>
      <c r="T24" s="172"/>
      <c r="U24" s="172">
        <f>SUM(U20:W23)</f>
        <v>0</v>
      </c>
      <c r="V24" s="172"/>
      <c r="W24" s="172"/>
      <c r="X24" s="172">
        <f>SUM(L24)-SUM(O24)+SUM(R24)+SUM(U24)</f>
        <v>369</v>
      </c>
      <c r="Y24" s="172"/>
      <c r="Z24" s="172"/>
      <c r="AA24" s="172">
        <f>SUM(AA20:AC23)</f>
        <v>5886</v>
      </c>
      <c r="AB24" s="172"/>
      <c r="AC24" s="172"/>
      <c r="AD24" s="172">
        <f>SUM(AD20:AF23)</f>
        <v>342</v>
      </c>
      <c r="AE24" s="172"/>
      <c r="AF24" s="172"/>
    </row>
    <row r="25" spans="1:32" ht="35.25" customHeight="1">
      <c r="A25" s="77"/>
      <c r="B25" s="207" t="s">
        <v>38</v>
      </c>
      <c r="C25" s="180" t="s">
        <v>137</v>
      </c>
      <c r="D25" s="185" t="s">
        <v>138</v>
      </c>
      <c r="E25" s="185"/>
      <c r="F25" s="185"/>
      <c r="G25" s="185"/>
      <c r="H25" s="185"/>
      <c r="I25" s="171">
        <v>0</v>
      </c>
      <c r="J25" s="171"/>
      <c r="K25" s="171"/>
      <c r="L25" s="171">
        <v>0</v>
      </c>
      <c r="M25" s="171"/>
      <c r="N25" s="171"/>
      <c r="O25" s="171">
        <v>0</v>
      </c>
      <c r="P25" s="171"/>
      <c r="Q25" s="171"/>
      <c r="R25" s="171">
        <v>0</v>
      </c>
      <c r="S25" s="171"/>
      <c r="T25" s="171"/>
      <c r="U25" s="171">
        <v>0</v>
      </c>
      <c r="V25" s="171"/>
      <c r="W25" s="171"/>
      <c r="X25" s="170">
        <f aca="true" t="shared" si="1" ref="X25:X39">L25-(O25+R25+U25)</f>
        <v>0</v>
      </c>
      <c r="Y25" s="170"/>
      <c r="Z25" s="170"/>
      <c r="AA25" s="170">
        <v>0</v>
      </c>
      <c r="AB25" s="170"/>
      <c r="AC25" s="170"/>
      <c r="AD25" s="171">
        <v>0</v>
      </c>
      <c r="AE25" s="171"/>
      <c r="AF25" s="171"/>
    </row>
    <row r="26" spans="1:32" ht="35.25" customHeight="1">
      <c r="A26" s="77"/>
      <c r="B26" s="208"/>
      <c r="C26" s="181"/>
      <c r="D26" s="185" t="s">
        <v>22</v>
      </c>
      <c r="E26" s="185"/>
      <c r="F26" s="185"/>
      <c r="G26" s="185"/>
      <c r="H26" s="185"/>
      <c r="I26" s="170">
        <v>36</v>
      </c>
      <c r="J26" s="170"/>
      <c r="K26" s="170"/>
      <c r="L26" s="170">
        <v>35</v>
      </c>
      <c r="M26" s="170"/>
      <c r="N26" s="170"/>
      <c r="O26" s="171">
        <v>0</v>
      </c>
      <c r="P26" s="171"/>
      <c r="Q26" s="171"/>
      <c r="R26" s="171">
        <v>0</v>
      </c>
      <c r="S26" s="171"/>
      <c r="T26" s="171"/>
      <c r="U26" s="171">
        <v>0</v>
      </c>
      <c r="V26" s="171"/>
      <c r="W26" s="171"/>
      <c r="X26" s="170">
        <f t="shared" si="1"/>
        <v>35</v>
      </c>
      <c r="Y26" s="170"/>
      <c r="Z26" s="170"/>
      <c r="AA26" s="170">
        <v>263</v>
      </c>
      <c r="AB26" s="170"/>
      <c r="AC26" s="170"/>
      <c r="AD26" s="170">
        <v>39</v>
      </c>
      <c r="AE26" s="170"/>
      <c r="AF26" s="170"/>
    </row>
    <row r="27" spans="1:32" ht="35.25" customHeight="1">
      <c r="A27" s="77"/>
      <c r="B27" s="208"/>
      <c r="C27" s="181"/>
      <c r="D27" s="185" t="s">
        <v>23</v>
      </c>
      <c r="E27" s="185"/>
      <c r="F27" s="185"/>
      <c r="G27" s="185"/>
      <c r="H27" s="185"/>
      <c r="I27" s="170">
        <v>350</v>
      </c>
      <c r="J27" s="170"/>
      <c r="K27" s="170"/>
      <c r="L27" s="170">
        <v>340</v>
      </c>
      <c r="M27" s="170"/>
      <c r="N27" s="170"/>
      <c r="O27" s="171">
        <v>0</v>
      </c>
      <c r="P27" s="171"/>
      <c r="Q27" s="171"/>
      <c r="R27" s="171">
        <v>0</v>
      </c>
      <c r="S27" s="171"/>
      <c r="T27" s="171"/>
      <c r="U27" s="171">
        <v>0</v>
      </c>
      <c r="V27" s="171"/>
      <c r="W27" s="171"/>
      <c r="X27" s="170">
        <f t="shared" si="1"/>
        <v>340</v>
      </c>
      <c r="Y27" s="170"/>
      <c r="Z27" s="170"/>
      <c r="AA27" s="170">
        <v>21466</v>
      </c>
      <c r="AB27" s="170"/>
      <c r="AC27" s="170"/>
      <c r="AD27" s="170">
        <v>328</v>
      </c>
      <c r="AE27" s="170"/>
      <c r="AF27" s="170"/>
    </row>
    <row r="28" spans="1:32" ht="35.25" customHeight="1">
      <c r="A28" s="77"/>
      <c r="B28" s="208"/>
      <c r="C28" s="180" t="s">
        <v>141</v>
      </c>
      <c r="D28" s="185" t="s">
        <v>138</v>
      </c>
      <c r="E28" s="185"/>
      <c r="F28" s="185"/>
      <c r="G28" s="185"/>
      <c r="H28" s="185"/>
      <c r="I28" s="170">
        <v>5</v>
      </c>
      <c r="J28" s="170"/>
      <c r="K28" s="170"/>
      <c r="L28" s="170">
        <v>5</v>
      </c>
      <c r="M28" s="170"/>
      <c r="N28" s="170"/>
      <c r="O28" s="170">
        <v>1</v>
      </c>
      <c r="P28" s="170"/>
      <c r="Q28" s="170"/>
      <c r="R28" s="171">
        <v>0</v>
      </c>
      <c r="S28" s="171"/>
      <c r="T28" s="171"/>
      <c r="U28" s="171">
        <v>0</v>
      </c>
      <c r="V28" s="171"/>
      <c r="W28" s="171"/>
      <c r="X28" s="170">
        <f t="shared" si="1"/>
        <v>4</v>
      </c>
      <c r="Y28" s="170"/>
      <c r="Z28" s="170"/>
      <c r="AA28" s="170">
        <v>21</v>
      </c>
      <c r="AB28" s="170"/>
      <c r="AC28" s="170"/>
      <c r="AD28" s="170">
        <v>6</v>
      </c>
      <c r="AE28" s="170"/>
      <c r="AF28" s="170"/>
    </row>
    <row r="29" spans="1:32" ht="35.25" customHeight="1">
      <c r="A29" s="77"/>
      <c r="B29" s="208"/>
      <c r="C29" s="181"/>
      <c r="D29" s="185" t="s">
        <v>22</v>
      </c>
      <c r="E29" s="185"/>
      <c r="F29" s="185"/>
      <c r="G29" s="185"/>
      <c r="H29" s="185"/>
      <c r="I29" s="170">
        <v>8</v>
      </c>
      <c r="J29" s="170"/>
      <c r="K29" s="170"/>
      <c r="L29" s="170">
        <v>7</v>
      </c>
      <c r="M29" s="170"/>
      <c r="N29" s="170"/>
      <c r="O29" s="170">
        <v>1</v>
      </c>
      <c r="P29" s="170"/>
      <c r="Q29" s="170"/>
      <c r="R29" s="171">
        <v>0</v>
      </c>
      <c r="S29" s="171"/>
      <c r="T29" s="171"/>
      <c r="U29" s="171">
        <v>0</v>
      </c>
      <c r="V29" s="171"/>
      <c r="W29" s="171"/>
      <c r="X29" s="170">
        <f t="shared" si="1"/>
        <v>6</v>
      </c>
      <c r="Y29" s="170"/>
      <c r="Z29" s="170"/>
      <c r="AA29" s="170">
        <v>61</v>
      </c>
      <c r="AB29" s="170"/>
      <c r="AC29" s="170"/>
      <c r="AD29" s="170">
        <v>6</v>
      </c>
      <c r="AE29" s="170"/>
      <c r="AF29" s="170"/>
    </row>
    <row r="30" spans="1:32" ht="35.25" customHeight="1">
      <c r="A30" s="77"/>
      <c r="B30" s="208"/>
      <c r="C30" s="181"/>
      <c r="D30" s="185" t="s">
        <v>23</v>
      </c>
      <c r="E30" s="185"/>
      <c r="F30" s="185"/>
      <c r="G30" s="185"/>
      <c r="H30" s="185"/>
      <c r="I30" s="170">
        <v>41</v>
      </c>
      <c r="J30" s="170"/>
      <c r="K30" s="170"/>
      <c r="L30" s="170">
        <v>37</v>
      </c>
      <c r="M30" s="170"/>
      <c r="N30" s="170"/>
      <c r="O30" s="171">
        <v>0</v>
      </c>
      <c r="P30" s="171"/>
      <c r="Q30" s="171"/>
      <c r="R30" s="171">
        <v>0</v>
      </c>
      <c r="S30" s="171"/>
      <c r="T30" s="171"/>
      <c r="U30" s="171">
        <v>0</v>
      </c>
      <c r="V30" s="171"/>
      <c r="W30" s="171"/>
      <c r="X30" s="170">
        <f t="shared" si="1"/>
        <v>37</v>
      </c>
      <c r="Y30" s="170"/>
      <c r="Z30" s="170"/>
      <c r="AA30" s="170">
        <v>2423</v>
      </c>
      <c r="AB30" s="170"/>
      <c r="AC30" s="170"/>
      <c r="AD30" s="170">
        <v>37</v>
      </c>
      <c r="AE30" s="170"/>
      <c r="AF30" s="170"/>
    </row>
    <row r="31" spans="1:32" ht="35.25" customHeight="1">
      <c r="A31" s="77"/>
      <c r="B31" s="209"/>
      <c r="C31" s="184" t="s">
        <v>142</v>
      </c>
      <c r="D31" s="184"/>
      <c r="E31" s="184"/>
      <c r="F31" s="184"/>
      <c r="G31" s="184"/>
      <c r="H31" s="184"/>
      <c r="I31" s="172">
        <f>SUM(I25:K30)</f>
        <v>440</v>
      </c>
      <c r="J31" s="172"/>
      <c r="K31" s="172"/>
      <c r="L31" s="172">
        <f>SUM(L25:N30)</f>
        <v>424</v>
      </c>
      <c r="M31" s="172"/>
      <c r="N31" s="172"/>
      <c r="O31" s="172">
        <f>SUM(O25:Q30)</f>
        <v>2</v>
      </c>
      <c r="P31" s="172"/>
      <c r="Q31" s="172"/>
      <c r="R31" s="172">
        <f>SUM(R25:T30)</f>
        <v>0</v>
      </c>
      <c r="S31" s="172"/>
      <c r="T31" s="172"/>
      <c r="U31" s="172">
        <f>SUM(U25:W30)</f>
        <v>0</v>
      </c>
      <c r="V31" s="172"/>
      <c r="W31" s="172"/>
      <c r="X31" s="174">
        <f t="shared" si="1"/>
        <v>422</v>
      </c>
      <c r="Y31" s="174"/>
      <c r="Z31" s="174"/>
      <c r="AA31" s="172">
        <f>SUM(AA25:AC30)</f>
        <v>24234</v>
      </c>
      <c r="AB31" s="172"/>
      <c r="AC31" s="172"/>
      <c r="AD31" s="172">
        <f>SUM(AD25:AF30)</f>
        <v>416</v>
      </c>
      <c r="AE31" s="172"/>
      <c r="AF31" s="172"/>
    </row>
    <row r="32" spans="1:32" ht="35.25" customHeight="1">
      <c r="A32" s="77"/>
      <c r="B32" s="212" t="s">
        <v>143</v>
      </c>
      <c r="C32" s="180" t="s">
        <v>137</v>
      </c>
      <c r="D32" s="183" t="s">
        <v>24</v>
      </c>
      <c r="E32" s="183"/>
      <c r="F32" s="183"/>
      <c r="G32" s="183"/>
      <c r="H32" s="183"/>
      <c r="I32" s="171">
        <v>0</v>
      </c>
      <c r="J32" s="171"/>
      <c r="K32" s="171"/>
      <c r="L32" s="171">
        <v>0</v>
      </c>
      <c r="M32" s="171"/>
      <c r="N32" s="171"/>
      <c r="O32" s="171">
        <v>0</v>
      </c>
      <c r="P32" s="171"/>
      <c r="Q32" s="171"/>
      <c r="R32" s="171">
        <v>0</v>
      </c>
      <c r="S32" s="171"/>
      <c r="T32" s="171"/>
      <c r="U32" s="171">
        <v>0</v>
      </c>
      <c r="V32" s="171"/>
      <c r="W32" s="171"/>
      <c r="X32" s="170">
        <f t="shared" si="1"/>
        <v>0</v>
      </c>
      <c r="Y32" s="170"/>
      <c r="Z32" s="170"/>
      <c r="AA32" s="170">
        <v>0</v>
      </c>
      <c r="AB32" s="170"/>
      <c r="AC32" s="170"/>
      <c r="AD32" s="171">
        <v>0</v>
      </c>
      <c r="AE32" s="171"/>
      <c r="AF32" s="171"/>
    </row>
    <row r="33" spans="1:32" ht="35.25" customHeight="1">
      <c r="A33" s="77"/>
      <c r="B33" s="213"/>
      <c r="C33" s="181"/>
      <c r="D33" s="182" t="s">
        <v>9</v>
      </c>
      <c r="E33" s="182"/>
      <c r="F33" s="182"/>
      <c r="G33" s="182"/>
      <c r="H33" s="182"/>
      <c r="I33" s="170">
        <v>57</v>
      </c>
      <c r="J33" s="170"/>
      <c r="K33" s="170"/>
      <c r="L33" s="170">
        <v>56</v>
      </c>
      <c r="M33" s="170"/>
      <c r="N33" s="170"/>
      <c r="O33" s="171">
        <v>0</v>
      </c>
      <c r="P33" s="171"/>
      <c r="Q33" s="171"/>
      <c r="R33" s="171">
        <v>0</v>
      </c>
      <c r="S33" s="171"/>
      <c r="T33" s="171"/>
      <c r="U33" s="171">
        <v>0</v>
      </c>
      <c r="V33" s="171"/>
      <c r="W33" s="171"/>
      <c r="X33" s="170">
        <f t="shared" si="1"/>
        <v>56</v>
      </c>
      <c r="Y33" s="170"/>
      <c r="Z33" s="170"/>
      <c r="AA33" s="170">
        <v>629</v>
      </c>
      <c r="AB33" s="170"/>
      <c r="AC33" s="170"/>
      <c r="AD33" s="170">
        <v>58</v>
      </c>
      <c r="AE33" s="170"/>
      <c r="AF33" s="170"/>
    </row>
    <row r="34" spans="1:32" ht="35.25" customHeight="1">
      <c r="A34" s="77"/>
      <c r="B34" s="213"/>
      <c r="C34" s="181"/>
      <c r="D34" s="183" t="s">
        <v>25</v>
      </c>
      <c r="E34" s="183"/>
      <c r="F34" s="183"/>
      <c r="G34" s="183"/>
      <c r="H34" s="183"/>
      <c r="I34" s="170">
        <v>114</v>
      </c>
      <c r="J34" s="170"/>
      <c r="K34" s="170"/>
      <c r="L34" s="170">
        <v>105</v>
      </c>
      <c r="M34" s="170"/>
      <c r="N34" s="170"/>
      <c r="O34" s="171">
        <v>0</v>
      </c>
      <c r="P34" s="171"/>
      <c r="Q34" s="171"/>
      <c r="R34" s="171">
        <v>0</v>
      </c>
      <c r="S34" s="171"/>
      <c r="T34" s="171"/>
      <c r="U34" s="171">
        <v>0</v>
      </c>
      <c r="V34" s="171"/>
      <c r="W34" s="171"/>
      <c r="X34" s="170">
        <f t="shared" si="1"/>
        <v>105</v>
      </c>
      <c r="Y34" s="170"/>
      <c r="Z34" s="170"/>
      <c r="AA34" s="170">
        <v>1439</v>
      </c>
      <c r="AB34" s="170"/>
      <c r="AC34" s="170"/>
      <c r="AD34" s="170">
        <v>121</v>
      </c>
      <c r="AE34" s="170"/>
      <c r="AF34" s="170"/>
    </row>
    <row r="35" spans="1:32" ht="35.25" customHeight="1">
      <c r="A35" s="77"/>
      <c r="B35" s="213"/>
      <c r="C35" s="180" t="s">
        <v>141</v>
      </c>
      <c r="D35" s="183" t="s">
        <v>24</v>
      </c>
      <c r="E35" s="183"/>
      <c r="F35" s="183"/>
      <c r="G35" s="183"/>
      <c r="H35" s="183"/>
      <c r="I35" s="170">
        <v>5</v>
      </c>
      <c r="J35" s="170"/>
      <c r="K35" s="170"/>
      <c r="L35" s="170">
        <v>2</v>
      </c>
      <c r="M35" s="170"/>
      <c r="N35" s="170"/>
      <c r="O35" s="171">
        <v>0</v>
      </c>
      <c r="P35" s="171"/>
      <c r="Q35" s="171"/>
      <c r="R35" s="171">
        <v>0</v>
      </c>
      <c r="S35" s="171"/>
      <c r="T35" s="171"/>
      <c r="U35" s="171">
        <v>0</v>
      </c>
      <c r="V35" s="171"/>
      <c r="W35" s="171"/>
      <c r="X35" s="170">
        <f t="shared" si="1"/>
        <v>2</v>
      </c>
      <c r="Y35" s="170"/>
      <c r="Z35" s="170"/>
      <c r="AA35" s="170">
        <v>29</v>
      </c>
      <c r="AB35" s="170"/>
      <c r="AC35" s="170"/>
      <c r="AD35" s="170">
        <v>5</v>
      </c>
      <c r="AE35" s="170"/>
      <c r="AF35" s="170"/>
    </row>
    <row r="36" spans="1:32" ht="35.25" customHeight="1">
      <c r="A36" s="77"/>
      <c r="B36" s="213"/>
      <c r="C36" s="181"/>
      <c r="D36" s="182" t="s">
        <v>144</v>
      </c>
      <c r="E36" s="182"/>
      <c r="F36" s="182"/>
      <c r="G36" s="182"/>
      <c r="H36" s="182"/>
      <c r="I36" s="170">
        <v>5428</v>
      </c>
      <c r="J36" s="170"/>
      <c r="K36" s="170"/>
      <c r="L36" s="170">
        <v>5351</v>
      </c>
      <c r="M36" s="170"/>
      <c r="N36" s="170"/>
      <c r="O36" s="170">
        <v>594</v>
      </c>
      <c r="P36" s="170"/>
      <c r="Q36" s="170"/>
      <c r="R36" s="170">
        <v>20</v>
      </c>
      <c r="S36" s="170"/>
      <c r="T36" s="170"/>
      <c r="U36" s="170">
        <v>25</v>
      </c>
      <c r="V36" s="170"/>
      <c r="W36" s="170"/>
      <c r="X36" s="170">
        <f t="shared" si="1"/>
        <v>4712</v>
      </c>
      <c r="Y36" s="170"/>
      <c r="Z36" s="170"/>
      <c r="AA36" s="170">
        <v>67329</v>
      </c>
      <c r="AB36" s="170"/>
      <c r="AC36" s="170"/>
      <c r="AD36" s="170">
        <v>5155</v>
      </c>
      <c r="AE36" s="170"/>
      <c r="AF36" s="170"/>
    </row>
    <row r="37" spans="1:32" ht="35.25" customHeight="1">
      <c r="A37" s="77"/>
      <c r="B37" s="213"/>
      <c r="C37" s="181"/>
      <c r="D37" s="183" t="s">
        <v>25</v>
      </c>
      <c r="E37" s="183"/>
      <c r="F37" s="183"/>
      <c r="G37" s="183"/>
      <c r="H37" s="183"/>
      <c r="I37" s="170">
        <v>11031</v>
      </c>
      <c r="J37" s="170"/>
      <c r="K37" s="170"/>
      <c r="L37" s="170">
        <v>10689</v>
      </c>
      <c r="M37" s="170"/>
      <c r="N37" s="170"/>
      <c r="O37" s="170">
        <v>274</v>
      </c>
      <c r="P37" s="170"/>
      <c r="Q37" s="170"/>
      <c r="R37" s="170">
        <v>32</v>
      </c>
      <c r="S37" s="170"/>
      <c r="T37" s="170"/>
      <c r="U37" s="170">
        <v>93</v>
      </c>
      <c r="V37" s="170"/>
      <c r="W37" s="170"/>
      <c r="X37" s="170">
        <f t="shared" si="1"/>
        <v>10290</v>
      </c>
      <c r="Y37" s="170"/>
      <c r="Z37" s="170"/>
      <c r="AA37" s="170">
        <v>173346</v>
      </c>
      <c r="AB37" s="170"/>
      <c r="AC37" s="170"/>
      <c r="AD37" s="170">
        <v>10229</v>
      </c>
      <c r="AE37" s="170"/>
      <c r="AF37" s="170"/>
    </row>
    <row r="38" spans="1:32" ht="35.25" customHeight="1">
      <c r="A38" s="77"/>
      <c r="B38" s="214"/>
      <c r="C38" s="184" t="s">
        <v>145</v>
      </c>
      <c r="D38" s="184"/>
      <c r="E38" s="184"/>
      <c r="F38" s="184"/>
      <c r="G38" s="184"/>
      <c r="H38" s="184"/>
      <c r="I38" s="172">
        <f>SUM(I32:K37)</f>
        <v>16635</v>
      </c>
      <c r="J38" s="172"/>
      <c r="K38" s="172"/>
      <c r="L38" s="172">
        <f>SUM(L32:N37)</f>
        <v>16203</v>
      </c>
      <c r="M38" s="172"/>
      <c r="N38" s="172"/>
      <c r="O38" s="172">
        <f>SUM(O32:Q37)</f>
        <v>868</v>
      </c>
      <c r="P38" s="172"/>
      <c r="Q38" s="172"/>
      <c r="R38" s="172">
        <f>SUM(R32:T37)</f>
        <v>52</v>
      </c>
      <c r="S38" s="172"/>
      <c r="T38" s="172"/>
      <c r="U38" s="172">
        <f>SUM(U32:W37)</f>
        <v>118</v>
      </c>
      <c r="V38" s="172"/>
      <c r="W38" s="172"/>
      <c r="X38" s="172">
        <f t="shared" si="1"/>
        <v>15165</v>
      </c>
      <c r="Y38" s="172"/>
      <c r="Z38" s="172"/>
      <c r="AA38" s="172">
        <f>SUM(AA32:AC37)</f>
        <v>242772</v>
      </c>
      <c r="AB38" s="172"/>
      <c r="AC38" s="172"/>
      <c r="AD38" s="172">
        <f>SUM(AD32:AF37)</f>
        <v>15568</v>
      </c>
      <c r="AE38" s="172"/>
      <c r="AF38" s="172"/>
    </row>
    <row r="39" spans="1:32" ht="35.25" customHeight="1" thickBot="1">
      <c r="A39" s="202"/>
      <c r="B39" s="199" t="s">
        <v>146</v>
      </c>
      <c r="C39" s="200"/>
      <c r="D39" s="200"/>
      <c r="E39" s="200"/>
      <c r="F39" s="200"/>
      <c r="G39" s="200"/>
      <c r="H39" s="201"/>
      <c r="I39" s="175">
        <f>I19+I24+I31+I38</f>
        <v>57407</v>
      </c>
      <c r="J39" s="175"/>
      <c r="K39" s="175"/>
      <c r="L39" s="175">
        <f>L19+L24+L31+L38</f>
        <v>55661</v>
      </c>
      <c r="M39" s="175"/>
      <c r="N39" s="175"/>
      <c r="O39" s="175">
        <f>O19+O24+O31+O38</f>
        <v>1322</v>
      </c>
      <c r="P39" s="175"/>
      <c r="Q39" s="175"/>
      <c r="R39" s="175">
        <f>R19+R24+R31+R38</f>
        <v>70</v>
      </c>
      <c r="S39" s="175"/>
      <c r="T39" s="175"/>
      <c r="U39" s="175">
        <f>U19+U24+U31+U38</f>
        <v>133</v>
      </c>
      <c r="V39" s="175"/>
      <c r="W39" s="175"/>
      <c r="X39" s="175">
        <f t="shared" si="1"/>
        <v>54136</v>
      </c>
      <c r="Y39" s="175"/>
      <c r="Z39" s="175"/>
      <c r="AA39" s="176">
        <f>AA19+AA24+AA31+AA38</f>
        <v>919336</v>
      </c>
      <c r="AB39" s="177"/>
      <c r="AC39" s="178"/>
      <c r="AD39" s="175">
        <f>AD19+AD24+AD31+AD38</f>
        <v>53517</v>
      </c>
      <c r="AE39" s="175"/>
      <c r="AF39" s="175"/>
    </row>
    <row r="40" ht="35.25" customHeight="1"/>
  </sheetData>
  <mergeCells count="299">
    <mergeCell ref="A10:A39"/>
    <mergeCell ref="B10:B19"/>
    <mergeCell ref="C10:C18"/>
    <mergeCell ref="B20:B24"/>
    <mergeCell ref="C20:C21"/>
    <mergeCell ref="C22:C23"/>
    <mergeCell ref="B25:B31"/>
    <mergeCell ref="B32:B38"/>
    <mergeCell ref="C32:C34"/>
    <mergeCell ref="C35:C37"/>
    <mergeCell ref="B39:H39"/>
    <mergeCell ref="C38:H38"/>
    <mergeCell ref="D14:H14"/>
    <mergeCell ref="D37:H37"/>
    <mergeCell ref="D36:H36"/>
    <mergeCell ref="D35:H35"/>
    <mergeCell ref="D34:H34"/>
    <mergeCell ref="D29:H29"/>
    <mergeCell ref="D28:H28"/>
    <mergeCell ref="D27:H27"/>
    <mergeCell ref="D11:H11"/>
    <mergeCell ref="D18:H18"/>
    <mergeCell ref="D17:H17"/>
    <mergeCell ref="D16:H16"/>
    <mergeCell ref="D15:H15"/>
    <mergeCell ref="D12:H12"/>
    <mergeCell ref="D10:H10"/>
    <mergeCell ref="D13:H13"/>
    <mergeCell ref="D26:H26"/>
    <mergeCell ref="D25:H25"/>
    <mergeCell ref="C24:H24"/>
    <mergeCell ref="D23:H23"/>
    <mergeCell ref="D22:H22"/>
    <mergeCell ref="D21:H21"/>
    <mergeCell ref="D20:H20"/>
    <mergeCell ref="C19:H19"/>
    <mergeCell ref="I12:K12"/>
    <mergeCell ref="D33:H33"/>
    <mergeCell ref="D32:H32"/>
    <mergeCell ref="C31:H31"/>
    <mergeCell ref="D30:H30"/>
    <mergeCell ref="I17:K17"/>
    <mergeCell ref="I16:K16"/>
    <mergeCell ref="I15:K15"/>
    <mergeCell ref="I13:K13"/>
    <mergeCell ref="C25:C27"/>
    <mergeCell ref="C28:C30"/>
    <mergeCell ref="I29:K29"/>
    <mergeCell ref="I28:K28"/>
    <mergeCell ref="I27:K27"/>
    <mergeCell ref="I26:K26"/>
    <mergeCell ref="I25:K25"/>
    <mergeCell ref="I10:K10"/>
    <mergeCell ref="I24:K24"/>
    <mergeCell ref="I23:K23"/>
    <mergeCell ref="I22:K22"/>
    <mergeCell ref="I21:K21"/>
    <mergeCell ref="I20:K20"/>
    <mergeCell ref="I19:K19"/>
    <mergeCell ref="I14:K14"/>
    <mergeCell ref="I11:K11"/>
    <mergeCell ref="I18:K18"/>
    <mergeCell ref="I39:K39"/>
    <mergeCell ref="I38:K38"/>
    <mergeCell ref="I33:K33"/>
    <mergeCell ref="I32:K32"/>
    <mergeCell ref="I35:K35"/>
    <mergeCell ref="I34:K34"/>
    <mergeCell ref="I31:K31"/>
    <mergeCell ref="I30:K30"/>
    <mergeCell ref="I37:K37"/>
    <mergeCell ref="I36:K36"/>
    <mergeCell ref="L39:N39"/>
    <mergeCell ref="O39:Q39"/>
    <mergeCell ref="L38:N38"/>
    <mergeCell ref="O38:Q38"/>
    <mergeCell ref="L17:N17"/>
    <mergeCell ref="L16:N16"/>
    <mergeCell ref="L15:N15"/>
    <mergeCell ref="O15:Q15"/>
    <mergeCell ref="O17:Q17"/>
    <mergeCell ref="L14:N14"/>
    <mergeCell ref="O13:Q13"/>
    <mergeCell ref="O12:Q12"/>
    <mergeCell ref="O16:Q16"/>
    <mergeCell ref="L13:N13"/>
    <mergeCell ref="L12:N12"/>
    <mergeCell ref="L11:N11"/>
    <mergeCell ref="L10:N10"/>
    <mergeCell ref="X39:Z39"/>
    <mergeCell ref="AA39:AC39"/>
    <mergeCell ref="O11:Q11"/>
    <mergeCell ref="O10:Q10"/>
    <mergeCell ref="O14:Q14"/>
    <mergeCell ref="O31:Q31"/>
    <mergeCell ref="O37:Q37"/>
    <mergeCell ref="O36:Q36"/>
    <mergeCell ref="O34:Q34"/>
    <mergeCell ref="L19:N19"/>
    <mergeCell ref="O19:Q19"/>
    <mergeCell ref="L23:N23"/>
    <mergeCell ref="O20:Q20"/>
    <mergeCell ref="O28:Q28"/>
    <mergeCell ref="O30:Q30"/>
    <mergeCell ref="O29:Q29"/>
    <mergeCell ref="O25:Q25"/>
    <mergeCell ref="O27:Q27"/>
    <mergeCell ref="R39:T39"/>
    <mergeCell ref="U39:W39"/>
    <mergeCell ref="L31:N31"/>
    <mergeCell ref="L32:N32"/>
    <mergeCell ref="L37:N37"/>
    <mergeCell ref="L34:N34"/>
    <mergeCell ref="O33:Q33"/>
    <mergeCell ref="U34:W34"/>
    <mergeCell ref="U35:W35"/>
    <mergeCell ref="R38:T38"/>
    <mergeCell ref="X19:Z19"/>
    <mergeCell ref="AA19:AC19"/>
    <mergeCell ref="AD39:AF39"/>
    <mergeCell ref="L18:N18"/>
    <mergeCell ref="O18:Q18"/>
    <mergeCell ref="R18:T18"/>
    <mergeCell ref="U18:W18"/>
    <mergeCell ref="X18:Z18"/>
    <mergeCell ref="AA18:AC18"/>
    <mergeCell ref="AD18:AF18"/>
    <mergeCell ref="AA31:AC31"/>
    <mergeCell ref="AD19:AF19"/>
    <mergeCell ref="L24:N24"/>
    <mergeCell ref="O24:Q24"/>
    <mergeCell ref="R24:T24"/>
    <mergeCell ref="U24:W24"/>
    <mergeCell ref="X24:Z24"/>
    <mergeCell ref="AA24:AC24"/>
    <mergeCell ref="AD24:AF24"/>
    <mergeCell ref="AD23:AF23"/>
    <mergeCell ref="X35:Z35"/>
    <mergeCell ref="X34:Z34"/>
    <mergeCell ref="R31:T31"/>
    <mergeCell ref="U31:W31"/>
    <mergeCell ref="X31:Z31"/>
    <mergeCell ref="X32:Z32"/>
    <mergeCell ref="R34:T34"/>
    <mergeCell ref="R33:T33"/>
    <mergeCell ref="R32:T32"/>
    <mergeCell ref="X38:Z38"/>
    <mergeCell ref="AA38:AC38"/>
    <mergeCell ref="AD38:AF38"/>
    <mergeCell ref="X37:Z37"/>
    <mergeCell ref="AD37:AF37"/>
    <mergeCell ref="U38:W38"/>
    <mergeCell ref="AD10:AF10"/>
    <mergeCell ref="AD11:AF11"/>
    <mergeCell ref="AD12:AF12"/>
    <mergeCell ref="AD13:AF13"/>
    <mergeCell ref="AD14:AF14"/>
    <mergeCell ref="AD15:AF15"/>
    <mergeCell ref="AD16:AF16"/>
    <mergeCell ref="AD17:AF17"/>
    <mergeCell ref="AA11:AC11"/>
    <mergeCell ref="AA10:AC10"/>
    <mergeCell ref="AA17:AC17"/>
    <mergeCell ref="AA16:AC16"/>
    <mergeCell ref="AA15:AC15"/>
    <mergeCell ref="AA14:AC14"/>
    <mergeCell ref="AA12:AC12"/>
    <mergeCell ref="X17:Z17"/>
    <mergeCell ref="X16:Z16"/>
    <mergeCell ref="X15:Z15"/>
    <mergeCell ref="X14:Z14"/>
    <mergeCell ref="U11:W11"/>
    <mergeCell ref="U10:W10"/>
    <mergeCell ref="R11:T11"/>
    <mergeCell ref="R10:T10"/>
    <mergeCell ref="X11:Z11"/>
    <mergeCell ref="X10:Z10"/>
    <mergeCell ref="X13:Z13"/>
    <mergeCell ref="X12:Z12"/>
    <mergeCell ref="U17:W17"/>
    <mergeCell ref="R12:T12"/>
    <mergeCell ref="U13:W13"/>
    <mergeCell ref="U12:W12"/>
    <mergeCell ref="R17:T17"/>
    <mergeCell ref="R16:T16"/>
    <mergeCell ref="R15:T15"/>
    <mergeCell ref="R14:T14"/>
    <mergeCell ref="X20:Z20"/>
    <mergeCell ref="AD22:AF22"/>
    <mergeCell ref="AD21:AF21"/>
    <mergeCell ref="R13:T13"/>
    <mergeCell ref="AA13:AC13"/>
    <mergeCell ref="U16:W16"/>
    <mergeCell ref="U15:W15"/>
    <mergeCell ref="U14:W14"/>
    <mergeCell ref="R19:T19"/>
    <mergeCell ref="U19:W19"/>
    <mergeCell ref="U23:W23"/>
    <mergeCell ref="X23:Z23"/>
    <mergeCell ref="X22:Z22"/>
    <mergeCell ref="X21:Z21"/>
    <mergeCell ref="R20:T20"/>
    <mergeCell ref="U20:W20"/>
    <mergeCell ref="U21:W21"/>
    <mergeCell ref="U22:W22"/>
    <mergeCell ref="R23:T23"/>
    <mergeCell ref="R22:T22"/>
    <mergeCell ref="R21:T21"/>
    <mergeCell ref="O23:Q23"/>
    <mergeCell ref="O22:Q22"/>
    <mergeCell ref="O21:Q21"/>
    <mergeCell ref="U25:W25"/>
    <mergeCell ref="R26:T26"/>
    <mergeCell ref="U26:W26"/>
    <mergeCell ref="O26:Q26"/>
    <mergeCell ref="R25:T25"/>
    <mergeCell ref="AA29:AC29"/>
    <mergeCell ref="AA27:AC27"/>
    <mergeCell ref="U29:W29"/>
    <mergeCell ref="R30:T30"/>
    <mergeCell ref="U30:W30"/>
    <mergeCell ref="R27:T27"/>
    <mergeCell ref="U27:W27"/>
    <mergeCell ref="R28:T28"/>
    <mergeCell ref="U28:W28"/>
    <mergeCell ref="R29:T29"/>
    <mergeCell ref="X25:Z25"/>
    <mergeCell ref="X30:Z30"/>
    <mergeCell ref="X29:Z29"/>
    <mergeCell ref="X28:Z28"/>
    <mergeCell ref="X27:Z27"/>
    <mergeCell ref="AA35:AC35"/>
    <mergeCell ref="AA34:AC34"/>
    <mergeCell ref="AD35:AF35"/>
    <mergeCell ref="AD34:AF34"/>
    <mergeCell ref="AD36:AF36"/>
    <mergeCell ref="AA37:AC37"/>
    <mergeCell ref="AA36:AC36"/>
    <mergeCell ref="U37:W37"/>
    <mergeCell ref="X36:Z36"/>
    <mergeCell ref="U36:W36"/>
    <mergeCell ref="R37:T37"/>
    <mergeCell ref="R36:T36"/>
    <mergeCell ref="R35:T35"/>
    <mergeCell ref="L36:N36"/>
    <mergeCell ref="L35:N35"/>
    <mergeCell ref="O35:Q35"/>
    <mergeCell ref="L33:N33"/>
    <mergeCell ref="L22:N22"/>
    <mergeCell ref="L21:N21"/>
    <mergeCell ref="L20:N20"/>
    <mergeCell ref="L30:N30"/>
    <mergeCell ref="L29:N29"/>
    <mergeCell ref="L27:N27"/>
    <mergeCell ref="L26:N26"/>
    <mergeCell ref="L28:N28"/>
    <mergeCell ref="L25:N25"/>
    <mergeCell ref="O32:Q32"/>
    <mergeCell ref="AD27:AF27"/>
    <mergeCell ref="AA26:AC26"/>
    <mergeCell ref="AA28:AC28"/>
    <mergeCell ref="AD30:AF30"/>
    <mergeCell ref="AD29:AF29"/>
    <mergeCell ref="AD28:AF28"/>
    <mergeCell ref="AD31:AF31"/>
    <mergeCell ref="X26:Z26"/>
    <mergeCell ref="AA30:AC30"/>
    <mergeCell ref="AD20:AF20"/>
    <mergeCell ref="AA23:AC23"/>
    <mergeCell ref="AD26:AF26"/>
    <mergeCell ref="AD25:AF25"/>
    <mergeCell ref="AA21:AC21"/>
    <mergeCell ref="AA20:AC20"/>
    <mergeCell ref="AA22:AC22"/>
    <mergeCell ref="AA25:AC25"/>
    <mergeCell ref="AD33:AF33"/>
    <mergeCell ref="AD32:AF32"/>
    <mergeCell ref="U32:W32"/>
    <mergeCell ref="U33:W33"/>
    <mergeCell ref="X33:Z33"/>
    <mergeCell ref="AA33:AC33"/>
    <mergeCell ref="AA32:AC32"/>
    <mergeCell ref="A4:J5"/>
    <mergeCell ref="A6:H9"/>
    <mergeCell ref="I6:K8"/>
    <mergeCell ref="X6:Z8"/>
    <mergeCell ref="U6:W8"/>
    <mergeCell ref="R6:T8"/>
    <mergeCell ref="O6:Q8"/>
    <mergeCell ref="L6:N8"/>
    <mergeCell ref="L9:N9"/>
    <mergeCell ref="AD6:AF8"/>
    <mergeCell ref="AD9:AF9"/>
    <mergeCell ref="O9:Q9"/>
    <mergeCell ref="R9:T9"/>
    <mergeCell ref="U9:W9"/>
    <mergeCell ref="X9:Z9"/>
    <mergeCell ref="AA6:AC8"/>
    <mergeCell ref="AA9:AC9"/>
  </mergeCells>
  <printOptions horizontalCentered="1"/>
  <pageMargins left="0.7874015748031497" right="0.7874015748031497" top="0.7874015748031497" bottom="0.5905511811023623" header="0" footer="0"/>
  <pageSetup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AA39"/>
  <sheetViews>
    <sheetView zoomScale="60" zoomScaleNormal="60" workbookViewId="0" topLeftCell="A1">
      <selection activeCell="A19" sqref="A19:C19"/>
    </sheetView>
  </sheetViews>
  <sheetFormatPr defaultColWidth="9.00390625" defaultRowHeight="13.5"/>
  <cols>
    <col min="1" max="15" width="4.25390625" style="0" customWidth="1"/>
    <col min="16" max="22" width="4.50390625" style="0" customWidth="1"/>
    <col min="23" max="23" width="4.625" style="0" customWidth="1"/>
    <col min="24" max="24" width="4.50390625" style="0" customWidth="1"/>
    <col min="25" max="27" width="4.25390625" style="0" customWidth="1"/>
    <col min="28" max="16384" width="2.625" style="0" customWidth="1"/>
  </cols>
  <sheetData>
    <row r="1" ht="34.5" customHeight="1"/>
    <row r="4" spans="1:10" ht="18.75" customHeight="1">
      <c r="A4" s="217"/>
      <c r="B4" s="217"/>
      <c r="C4" s="217"/>
      <c r="D4" s="217"/>
      <c r="E4" s="217"/>
      <c r="F4" s="217"/>
      <c r="G4" s="217"/>
      <c r="H4" s="217"/>
      <c r="I4" s="217"/>
      <c r="J4" s="217"/>
    </row>
    <row r="5" spans="1:10" ht="18.75" customHeight="1" thickBot="1">
      <c r="A5" s="218"/>
      <c r="B5" s="218"/>
      <c r="C5" s="218"/>
      <c r="D5" s="218"/>
      <c r="E5" s="218"/>
      <c r="F5" s="218"/>
      <c r="G5" s="218"/>
      <c r="H5" s="218"/>
      <c r="I5" s="218"/>
      <c r="J5" s="218"/>
    </row>
    <row r="6" spans="1:27" ht="15" customHeight="1">
      <c r="A6" s="60" t="s">
        <v>17</v>
      </c>
      <c r="B6" s="61"/>
      <c r="C6" s="62"/>
      <c r="D6" s="61" t="s">
        <v>89</v>
      </c>
      <c r="E6" s="61"/>
      <c r="F6" s="62"/>
      <c r="G6" s="60" t="s">
        <v>90</v>
      </c>
      <c r="H6" s="61"/>
      <c r="I6" s="62"/>
      <c r="J6" s="254" t="s">
        <v>18</v>
      </c>
      <c r="K6" s="255"/>
      <c r="L6" s="256"/>
      <c r="M6" s="60" t="s">
        <v>91</v>
      </c>
      <c r="N6" s="61"/>
      <c r="O6" s="62"/>
      <c r="P6" s="240" t="s">
        <v>92</v>
      </c>
      <c r="Q6" s="241"/>
      <c r="R6" s="242"/>
      <c r="S6" s="246" t="s">
        <v>19</v>
      </c>
      <c r="T6" s="247"/>
      <c r="U6" s="248"/>
      <c r="V6" s="131" t="s">
        <v>93</v>
      </c>
      <c r="W6" s="132"/>
      <c r="X6" s="252"/>
      <c r="Y6" s="60" t="s">
        <v>94</v>
      </c>
      <c r="Z6" s="61"/>
      <c r="AA6" s="234"/>
    </row>
    <row r="7" spans="1:27" ht="15" customHeight="1">
      <c r="A7" s="63"/>
      <c r="B7" s="64"/>
      <c r="C7" s="65"/>
      <c r="D7" s="64"/>
      <c r="E7" s="64"/>
      <c r="F7" s="65"/>
      <c r="G7" s="63"/>
      <c r="H7" s="64"/>
      <c r="I7" s="65"/>
      <c r="J7" s="257"/>
      <c r="K7" s="258"/>
      <c r="L7" s="259"/>
      <c r="M7" s="63"/>
      <c r="N7" s="64"/>
      <c r="O7" s="65"/>
      <c r="P7" s="243"/>
      <c r="Q7" s="244"/>
      <c r="R7" s="245"/>
      <c r="S7" s="249"/>
      <c r="T7" s="250"/>
      <c r="U7" s="251"/>
      <c r="V7" s="134"/>
      <c r="W7" s="135"/>
      <c r="X7" s="253"/>
      <c r="Y7" s="63"/>
      <c r="Z7" s="64"/>
      <c r="AA7" s="235"/>
    </row>
    <row r="8" spans="1:27" ht="15" customHeight="1">
      <c r="A8" s="63"/>
      <c r="B8" s="64"/>
      <c r="C8" s="65"/>
      <c r="D8" s="64"/>
      <c r="E8" s="64"/>
      <c r="F8" s="65"/>
      <c r="G8" s="63"/>
      <c r="H8" s="64"/>
      <c r="I8" s="65"/>
      <c r="J8" s="257"/>
      <c r="K8" s="258"/>
      <c r="L8" s="259"/>
      <c r="M8" s="63"/>
      <c r="N8" s="64"/>
      <c r="O8" s="65"/>
      <c r="P8" s="243"/>
      <c r="Q8" s="244"/>
      <c r="R8" s="245"/>
      <c r="S8" s="249"/>
      <c r="T8" s="250"/>
      <c r="U8" s="251"/>
      <c r="V8" s="134"/>
      <c r="W8" s="135"/>
      <c r="X8" s="253"/>
      <c r="Y8" s="63"/>
      <c r="Z8" s="64"/>
      <c r="AA8" s="235"/>
    </row>
    <row r="9" spans="1:27" ht="15" customHeight="1">
      <c r="A9" s="236"/>
      <c r="B9" s="237"/>
      <c r="C9" s="238"/>
      <c r="D9" s="156" t="s">
        <v>147</v>
      </c>
      <c r="E9" s="156"/>
      <c r="F9" s="157"/>
      <c r="G9" s="155" t="s">
        <v>148</v>
      </c>
      <c r="H9" s="156"/>
      <c r="I9" s="157"/>
      <c r="J9" s="155"/>
      <c r="K9" s="156"/>
      <c r="L9" s="157"/>
      <c r="M9" s="155" t="s">
        <v>149</v>
      </c>
      <c r="N9" s="156"/>
      <c r="O9" s="157"/>
      <c r="P9" s="51"/>
      <c r="Q9" s="52"/>
      <c r="R9" s="53"/>
      <c r="S9" s="51"/>
      <c r="T9" s="52"/>
      <c r="U9" s="53"/>
      <c r="V9" s="51"/>
      <c r="W9" s="52"/>
      <c r="X9" s="53"/>
      <c r="Y9" s="51" t="s">
        <v>41</v>
      </c>
      <c r="Z9" s="52"/>
      <c r="AA9" s="239"/>
    </row>
    <row r="10" spans="1:27" ht="35.25" customHeight="1">
      <c r="A10" s="170">
        <v>108</v>
      </c>
      <c r="B10" s="170"/>
      <c r="C10" s="170"/>
      <c r="D10" s="179">
        <v>8</v>
      </c>
      <c r="E10" s="170"/>
      <c r="F10" s="170"/>
      <c r="G10" s="170">
        <v>11</v>
      </c>
      <c r="H10" s="170"/>
      <c r="I10" s="170"/>
      <c r="J10" s="170">
        <v>11</v>
      </c>
      <c r="K10" s="170"/>
      <c r="L10" s="170"/>
      <c r="M10" s="170">
        <v>6622</v>
      </c>
      <c r="N10" s="170"/>
      <c r="O10" s="170"/>
      <c r="P10" s="170">
        <v>0</v>
      </c>
      <c r="Q10" s="170"/>
      <c r="R10" s="170"/>
      <c r="S10" s="170">
        <v>0</v>
      </c>
      <c r="T10" s="170"/>
      <c r="U10" s="170"/>
      <c r="V10" s="170">
        <v>0</v>
      </c>
      <c r="W10" s="170"/>
      <c r="X10" s="170"/>
      <c r="Y10" s="170">
        <v>57581</v>
      </c>
      <c r="Z10" s="170"/>
      <c r="AA10" s="215"/>
    </row>
    <row r="11" spans="1:27" ht="35.25" customHeight="1">
      <c r="A11" s="170">
        <v>264</v>
      </c>
      <c r="B11" s="170"/>
      <c r="C11" s="170"/>
      <c r="D11" s="179">
        <v>9</v>
      </c>
      <c r="E11" s="170"/>
      <c r="F11" s="170"/>
      <c r="G11" s="170">
        <v>6</v>
      </c>
      <c r="H11" s="170"/>
      <c r="I11" s="170"/>
      <c r="J11" s="170">
        <v>6</v>
      </c>
      <c r="K11" s="170"/>
      <c r="L11" s="170"/>
      <c r="M11" s="170">
        <v>13781</v>
      </c>
      <c r="N11" s="170"/>
      <c r="O11" s="170"/>
      <c r="P11" s="170">
        <v>0</v>
      </c>
      <c r="Q11" s="170"/>
      <c r="R11" s="170"/>
      <c r="S11" s="170">
        <v>2</v>
      </c>
      <c r="T11" s="170"/>
      <c r="U11" s="170"/>
      <c r="V11" s="170">
        <v>0</v>
      </c>
      <c r="W11" s="170"/>
      <c r="X11" s="170"/>
      <c r="Y11" s="170">
        <v>174981</v>
      </c>
      <c r="Z11" s="170"/>
      <c r="AA11" s="215"/>
    </row>
    <row r="12" spans="1:27" ht="35.25" customHeight="1">
      <c r="A12" s="170">
        <v>14</v>
      </c>
      <c r="B12" s="170"/>
      <c r="C12" s="170"/>
      <c r="D12" s="179">
        <v>1</v>
      </c>
      <c r="E12" s="170"/>
      <c r="F12" s="170"/>
      <c r="G12" s="170">
        <v>0</v>
      </c>
      <c r="H12" s="170"/>
      <c r="I12" s="170"/>
      <c r="J12" s="170">
        <v>0</v>
      </c>
      <c r="K12" s="170"/>
      <c r="L12" s="170"/>
      <c r="M12" s="170">
        <v>3521</v>
      </c>
      <c r="N12" s="170"/>
      <c r="O12" s="170"/>
      <c r="P12" s="170">
        <v>0</v>
      </c>
      <c r="Q12" s="170"/>
      <c r="R12" s="170"/>
      <c r="S12" s="170">
        <v>1</v>
      </c>
      <c r="T12" s="170"/>
      <c r="U12" s="170"/>
      <c r="V12" s="170">
        <v>0</v>
      </c>
      <c r="W12" s="170"/>
      <c r="X12" s="170"/>
      <c r="Y12" s="170">
        <v>60771</v>
      </c>
      <c r="Z12" s="170"/>
      <c r="AA12" s="215"/>
    </row>
    <row r="13" spans="1:27" ht="35.25" customHeight="1">
      <c r="A13" s="170">
        <v>41</v>
      </c>
      <c r="B13" s="170"/>
      <c r="C13" s="170"/>
      <c r="D13" s="179">
        <v>1</v>
      </c>
      <c r="E13" s="170"/>
      <c r="F13" s="170"/>
      <c r="G13" s="170">
        <v>0</v>
      </c>
      <c r="H13" s="170"/>
      <c r="I13" s="170"/>
      <c r="J13" s="170">
        <v>0</v>
      </c>
      <c r="K13" s="170"/>
      <c r="L13" s="170"/>
      <c r="M13" s="170">
        <v>2213</v>
      </c>
      <c r="N13" s="170"/>
      <c r="O13" s="170"/>
      <c r="P13" s="170">
        <v>0</v>
      </c>
      <c r="Q13" s="170"/>
      <c r="R13" s="170"/>
      <c r="S13" s="170">
        <v>1</v>
      </c>
      <c r="T13" s="170"/>
      <c r="U13" s="170"/>
      <c r="V13" s="170">
        <v>0</v>
      </c>
      <c r="W13" s="170"/>
      <c r="X13" s="170"/>
      <c r="Y13" s="170">
        <v>50918</v>
      </c>
      <c r="Z13" s="170"/>
      <c r="AA13" s="215"/>
    </row>
    <row r="14" spans="1:27" ht="35.25" customHeight="1">
      <c r="A14" s="170">
        <v>1</v>
      </c>
      <c r="B14" s="170"/>
      <c r="C14" s="170"/>
      <c r="D14" s="179">
        <v>0</v>
      </c>
      <c r="E14" s="170"/>
      <c r="F14" s="170"/>
      <c r="G14" s="170">
        <v>0</v>
      </c>
      <c r="H14" s="170"/>
      <c r="I14" s="170"/>
      <c r="J14" s="170">
        <v>0</v>
      </c>
      <c r="K14" s="170"/>
      <c r="L14" s="170"/>
      <c r="M14" s="170">
        <v>205</v>
      </c>
      <c r="N14" s="170"/>
      <c r="O14" s="170"/>
      <c r="P14" s="170">
        <v>0</v>
      </c>
      <c r="Q14" s="170"/>
      <c r="R14" s="170"/>
      <c r="S14" s="170">
        <v>0</v>
      </c>
      <c r="T14" s="170"/>
      <c r="U14" s="170"/>
      <c r="V14" s="170">
        <v>0</v>
      </c>
      <c r="W14" s="170"/>
      <c r="X14" s="170"/>
      <c r="Y14" s="170">
        <v>5764</v>
      </c>
      <c r="Z14" s="170"/>
      <c r="AA14" s="215"/>
    </row>
    <row r="15" spans="1:27" ht="35.25" customHeight="1">
      <c r="A15" s="170">
        <v>1</v>
      </c>
      <c r="B15" s="170"/>
      <c r="C15" s="170"/>
      <c r="D15" s="179">
        <v>0</v>
      </c>
      <c r="E15" s="170"/>
      <c r="F15" s="170"/>
      <c r="G15" s="170">
        <v>0</v>
      </c>
      <c r="H15" s="170"/>
      <c r="I15" s="170"/>
      <c r="J15" s="170">
        <v>0</v>
      </c>
      <c r="K15" s="170"/>
      <c r="L15" s="170"/>
      <c r="M15" s="170">
        <v>42</v>
      </c>
      <c r="N15" s="170"/>
      <c r="O15" s="170"/>
      <c r="P15" s="170">
        <v>0</v>
      </c>
      <c r="Q15" s="170"/>
      <c r="R15" s="170"/>
      <c r="S15" s="170">
        <v>0</v>
      </c>
      <c r="T15" s="170"/>
      <c r="U15" s="170"/>
      <c r="V15" s="170">
        <v>0</v>
      </c>
      <c r="W15" s="170"/>
      <c r="X15" s="170"/>
      <c r="Y15" s="170">
        <v>1501</v>
      </c>
      <c r="Z15" s="170"/>
      <c r="AA15" s="215"/>
    </row>
    <row r="16" spans="1:27" ht="35.25" customHeight="1">
      <c r="A16" s="170">
        <v>1</v>
      </c>
      <c r="B16" s="170"/>
      <c r="C16" s="170"/>
      <c r="D16" s="179">
        <v>0</v>
      </c>
      <c r="E16" s="170"/>
      <c r="F16" s="170"/>
      <c r="G16" s="170">
        <v>0</v>
      </c>
      <c r="H16" s="170"/>
      <c r="I16" s="170"/>
      <c r="J16" s="170">
        <v>0</v>
      </c>
      <c r="K16" s="170"/>
      <c r="L16" s="170"/>
      <c r="M16" s="170">
        <v>112</v>
      </c>
      <c r="N16" s="170"/>
      <c r="O16" s="170"/>
      <c r="P16" s="170">
        <v>0</v>
      </c>
      <c r="Q16" s="170"/>
      <c r="R16" s="170"/>
      <c r="S16" s="170">
        <v>0</v>
      </c>
      <c r="T16" s="170"/>
      <c r="U16" s="170"/>
      <c r="V16" s="170">
        <v>0</v>
      </c>
      <c r="W16" s="170"/>
      <c r="X16" s="170"/>
      <c r="Y16" s="170">
        <v>4371</v>
      </c>
      <c r="Z16" s="170"/>
      <c r="AA16" s="215"/>
    </row>
    <row r="17" spans="1:27" ht="35.25" customHeight="1">
      <c r="A17" s="170">
        <v>0</v>
      </c>
      <c r="B17" s="170"/>
      <c r="C17" s="170"/>
      <c r="D17" s="179">
        <v>0</v>
      </c>
      <c r="E17" s="170"/>
      <c r="F17" s="170"/>
      <c r="G17" s="170">
        <v>0</v>
      </c>
      <c r="H17" s="170"/>
      <c r="I17" s="170"/>
      <c r="J17" s="170">
        <v>0</v>
      </c>
      <c r="K17" s="170"/>
      <c r="L17" s="170"/>
      <c r="M17" s="170">
        <v>185</v>
      </c>
      <c r="N17" s="170"/>
      <c r="O17" s="170"/>
      <c r="P17" s="170">
        <v>0</v>
      </c>
      <c r="Q17" s="170"/>
      <c r="R17" s="170"/>
      <c r="S17" s="170">
        <v>0</v>
      </c>
      <c r="T17" s="170"/>
      <c r="U17" s="170"/>
      <c r="V17" s="170">
        <v>0</v>
      </c>
      <c r="W17" s="170"/>
      <c r="X17" s="170"/>
      <c r="Y17" s="170">
        <v>8351</v>
      </c>
      <c r="Z17" s="170"/>
      <c r="AA17" s="215"/>
    </row>
    <row r="18" spans="1:27" ht="35.25" customHeight="1">
      <c r="A18" s="170">
        <v>16</v>
      </c>
      <c r="B18" s="170"/>
      <c r="C18" s="170"/>
      <c r="D18" s="179">
        <v>0</v>
      </c>
      <c r="E18" s="170"/>
      <c r="F18" s="170"/>
      <c r="G18" s="170">
        <v>0</v>
      </c>
      <c r="H18" s="170"/>
      <c r="I18" s="170"/>
      <c r="J18" s="170">
        <v>0</v>
      </c>
      <c r="K18" s="170"/>
      <c r="L18" s="170"/>
      <c r="M18" s="170">
        <v>682</v>
      </c>
      <c r="N18" s="170"/>
      <c r="O18" s="170"/>
      <c r="P18" s="170">
        <v>0</v>
      </c>
      <c r="Q18" s="170"/>
      <c r="R18" s="170"/>
      <c r="S18" s="170">
        <v>0</v>
      </c>
      <c r="T18" s="170"/>
      <c r="U18" s="170"/>
      <c r="V18" s="170">
        <v>0</v>
      </c>
      <c r="W18" s="170"/>
      <c r="X18" s="170"/>
      <c r="Y18" s="170">
        <v>42597</v>
      </c>
      <c r="Z18" s="170"/>
      <c r="AA18" s="215"/>
    </row>
    <row r="19" spans="1:27" ht="35.25" customHeight="1">
      <c r="A19" s="172">
        <f>SUM(A10:C18)+SUM('[1]9091'!AF33:AH41)</f>
        <v>446</v>
      </c>
      <c r="B19" s="172"/>
      <c r="C19" s="172"/>
      <c r="D19" s="172">
        <f>SUM(D10:F18)+SUM('[1]9091'!AI33:AK41)</f>
        <v>19</v>
      </c>
      <c r="E19" s="172"/>
      <c r="F19" s="172"/>
      <c r="G19" s="172">
        <f>SUM(G10:I18)+SUM('[1]9091'!AL33:AN41)</f>
        <v>17</v>
      </c>
      <c r="H19" s="172"/>
      <c r="I19" s="172"/>
      <c r="J19" s="172">
        <f>SUM(J10:L18)+SUM('[1]9091'!AO33:AQ41)</f>
        <v>17</v>
      </c>
      <c r="K19" s="172"/>
      <c r="L19" s="172"/>
      <c r="M19" s="172">
        <f>SUM(M10:O18)+SUM('[1]9091'!AR33:AT41)</f>
        <v>35160</v>
      </c>
      <c r="N19" s="172"/>
      <c r="O19" s="172"/>
      <c r="P19" s="172">
        <f>SUM(P10:R18)+SUM('[1]9091'!AU33:AW41)</f>
        <v>0</v>
      </c>
      <c r="Q19" s="172"/>
      <c r="R19" s="172"/>
      <c r="S19" s="172">
        <f>SUM(S10:U18)+SUM('[1]9091'!AX33:AZ41)</f>
        <v>36</v>
      </c>
      <c r="T19" s="172"/>
      <c r="U19" s="172"/>
      <c r="V19" s="172">
        <f>SUM(V10:X18)+SUM('[1]9091'!BA33:BC41)</f>
        <v>0</v>
      </c>
      <c r="W19" s="172"/>
      <c r="X19" s="172"/>
      <c r="Y19" s="172">
        <f>SUM(Y10:AA18)+SUM('[1]9091'!BD33:BF41)</f>
        <v>616877</v>
      </c>
      <c r="Z19" s="172"/>
      <c r="AA19" s="172"/>
    </row>
    <row r="20" spans="1:27" ht="35.25" customHeight="1">
      <c r="A20" s="170">
        <v>0</v>
      </c>
      <c r="B20" s="170"/>
      <c r="C20" s="170"/>
      <c r="D20" s="179">
        <v>0</v>
      </c>
      <c r="E20" s="170"/>
      <c r="F20" s="170"/>
      <c r="G20" s="170">
        <v>0</v>
      </c>
      <c r="H20" s="170"/>
      <c r="I20" s="170"/>
      <c r="J20" s="170">
        <v>0</v>
      </c>
      <c r="K20" s="170"/>
      <c r="L20" s="170"/>
      <c r="M20" s="170">
        <v>0</v>
      </c>
      <c r="N20" s="170"/>
      <c r="O20" s="170"/>
      <c r="P20" s="170">
        <v>0</v>
      </c>
      <c r="Q20" s="170"/>
      <c r="R20" s="170"/>
      <c r="S20" s="170">
        <v>0</v>
      </c>
      <c r="T20" s="170"/>
      <c r="U20" s="170"/>
      <c r="V20" s="170">
        <v>0</v>
      </c>
      <c r="W20" s="170"/>
      <c r="X20" s="170"/>
      <c r="Y20" s="170">
        <v>0</v>
      </c>
      <c r="Z20" s="170"/>
      <c r="AA20" s="215"/>
    </row>
    <row r="21" spans="1:27" ht="35.25" customHeight="1">
      <c r="A21" s="170">
        <v>0</v>
      </c>
      <c r="B21" s="170"/>
      <c r="C21" s="170"/>
      <c r="D21" s="179">
        <v>0</v>
      </c>
      <c r="E21" s="170"/>
      <c r="F21" s="170"/>
      <c r="G21" s="170">
        <v>0</v>
      </c>
      <c r="H21" s="170"/>
      <c r="I21" s="170"/>
      <c r="J21" s="170">
        <v>0</v>
      </c>
      <c r="K21" s="170"/>
      <c r="L21" s="170"/>
      <c r="M21" s="170">
        <v>307</v>
      </c>
      <c r="N21" s="170"/>
      <c r="O21" s="170"/>
      <c r="P21" s="170">
        <v>0</v>
      </c>
      <c r="Q21" s="170"/>
      <c r="R21" s="170"/>
      <c r="S21" s="170">
        <v>0</v>
      </c>
      <c r="T21" s="170"/>
      <c r="U21" s="170"/>
      <c r="V21" s="170">
        <v>0</v>
      </c>
      <c r="W21" s="170"/>
      <c r="X21" s="170"/>
      <c r="Y21" s="170">
        <v>4887</v>
      </c>
      <c r="Z21" s="170"/>
      <c r="AA21" s="215"/>
    </row>
    <row r="22" spans="1:27" ht="35.25" customHeight="1">
      <c r="A22" s="170">
        <v>0</v>
      </c>
      <c r="B22" s="170"/>
      <c r="C22" s="170"/>
      <c r="D22" s="179">
        <v>0</v>
      </c>
      <c r="E22" s="170"/>
      <c r="F22" s="170"/>
      <c r="G22" s="170">
        <v>0</v>
      </c>
      <c r="H22" s="170"/>
      <c r="I22" s="170"/>
      <c r="J22" s="170">
        <v>0</v>
      </c>
      <c r="K22" s="170"/>
      <c r="L22" s="170"/>
      <c r="M22" s="170">
        <v>0</v>
      </c>
      <c r="N22" s="170"/>
      <c r="O22" s="170"/>
      <c r="P22" s="170">
        <v>0</v>
      </c>
      <c r="Q22" s="170"/>
      <c r="R22" s="170"/>
      <c r="S22" s="170">
        <v>0</v>
      </c>
      <c r="T22" s="170"/>
      <c r="U22" s="170"/>
      <c r="V22" s="170">
        <v>0</v>
      </c>
      <c r="W22" s="170"/>
      <c r="X22" s="170"/>
      <c r="Y22" s="170">
        <v>0</v>
      </c>
      <c r="Z22" s="170"/>
      <c r="AA22" s="215"/>
    </row>
    <row r="23" spans="1:27" ht="35.25" customHeight="1">
      <c r="A23" s="170">
        <v>0</v>
      </c>
      <c r="B23" s="170"/>
      <c r="C23" s="170"/>
      <c r="D23" s="179">
        <v>0</v>
      </c>
      <c r="E23" s="170"/>
      <c r="F23" s="170"/>
      <c r="G23" s="170">
        <v>0</v>
      </c>
      <c r="H23" s="170"/>
      <c r="I23" s="170"/>
      <c r="J23" s="170">
        <v>0</v>
      </c>
      <c r="K23" s="170"/>
      <c r="L23" s="170"/>
      <c r="M23" s="170">
        <v>27</v>
      </c>
      <c r="N23" s="170"/>
      <c r="O23" s="170"/>
      <c r="P23" s="170">
        <v>0</v>
      </c>
      <c r="Q23" s="170"/>
      <c r="R23" s="170"/>
      <c r="S23" s="170">
        <v>0</v>
      </c>
      <c r="T23" s="170"/>
      <c r="U23" s="170"/>
      <c r="V23" s="170">
        <v>0</v>
      </c>
      <c r="W23" s="170"/>
      <c r="X23" s="170"/>
      <c r="Y23" s="170">
        <v>614</v>
      </c>
      <c r="Z23" s="170"/>
      <c r="AA23" s="215"/>
    </row>
    <row r="24" spans="1:27" ht="35.25" customHeight="1">
      <c r="A24" s="172">
        <f>SUM(A20:C23)</f>
        <v>0</v>
      </c>
      <c r="B24" s="172"/>
      <c r="C24" s="172"/>
      <c r="D24" s="233">
        <f>SUM(D20:F23)</f>
        <v>0</v>
      </c>
      <c r="E24" s="172"/>
      <c r="F24" s="172"/>
      <c r="G24" s="172">
        <f>SUM(G20:I23)</f>
        <v>0</v>
      </c>
      <c r="H24" s="172"/>
      <c r="I24" s="172"/>
      <c r="J24" s="172">
        <f>SUM(J20:L23)</f>
        <v>0</v>
      </c>
      <c r="K24" s="172"/>
      <c r="L24" s="172"/>
      <c r="M24" s="172">
        <f>SUM(M20:O23)</f>
        <v>334</v>
      </c>
      <c r="N24" s="172"/>
      <c r="O24" s="172"/>
      <c r="P24" s="172">
        <f>SUM(P20:R23)</f>
        <v>0</v>
      </c>
      <c r="Q24" s="172"/>
      <c r="R24" s="172"/>
      <c r="S24" s="172">
        <f>SUM(S20:U23)</f>
        <v>0</v>
      </c>
      <c r="T24" s="172"/>
      <c r="U24" s="172"/>
      <c r="V24" s="172">
        <f>SUM(V20:X23)</f>
        <v>0</v>
      </c>
      <c r="W24" s="172"/>
      <c r="X24" s="172"/>
      <c r="Y24" s="172">
        <f>SUM(Y20:AA23)</f>
        <v>5501</v>
      </c>
      <c r="Z24" s="172"/>
      <c r="AA24" s="216"/>
    </row>
    <row r="25" spans="1:27" ht="35.25" customHeight="1">
      <c r="A25" s="170">
        <v>0</v>
      </c>
      <c r="B25" s="170"/>
      <c r="C25" s="170"/>
      <c r="D25" s="179">
        <v>0</v>
      </c>
      <c r="E25" s="170"/>
      <c r="F25" s="170"/>
      <c r="G25" s="170">
        <v>0</v>
      </c>
      <c r="H25" s="170"/>
      <c r="I25" s="170"/>
      <c r="J25" s="170">
        <v>0</v>
      </c>
      <c r="K25" s="170"/>
      <c r="L25" s="170"/>
      <c r="M25" s="170">
        <v>0</v>
      </c>
      <c r="N25" s="170"/>
      <c r="O25" s="170"/>
      <c r="P25" s="170">
        <v>0</v>
      </c>
      <c r="Q25" s="170"/>
      <c r="R25" s="170"/>
      <c r="S25" s="170">
        <v>0</v>
      </c>
      <c r="T25" s="170"/>
      <c r="U25" s="170"/>
      <c r="V25" s="170">
        <v>0</v>
      </c>
      <c r="W25" s="170"/>
      <c r="X25" s="170"/>
      <c r="Y25" s="170">
        <v>0</v>
      </c>
      <c r="Z25" s="170"/>
      <c r="AA25" s="215"/>
    </row>
    <row r="26" spans="1:27" ht="35.25" customHeight="1">
      <c r="A26" s="170">
        <v>0</v>
      </c>
      <c r="B26" s="170"/>
      <c r="C26" s="170"/>
      <c r="D26" s="179">
        <v>0</v>
      </c>
      <c r="E26" s="170"/>
      <c r="F26" s="170"/>
      <c r="G26" s="170">
        <v>0</v>
      </c>
      <c r="H26" s="170"/>
      <c r="I26" s="170"/>
      <c r="J26" s="170">
        <v>0</v>
      </c>
      <c r="K26" s="170"/>
      <c r="L26" s="170"/>
      <c r="M26" s="170">
        <v>38</v>
      </c>
      <c r="N26" s="170"/>
      <c r="O26" s="170"/>
      <c r="P26" s="170">
        <v>0</v>
      </c>
      <c r="Q26" s="170"/>
      <c r="R26" s="170"/>
      <c r="S26" s="170">
        <v>0</v>
      </c>
      <c r="T26" s="170"/>
      <c r="U26" s="170"/>
      <c r="V26" s="170">
        <v>0</v>
      </c>
      <c r="W26" s="170"/>
      <c r="X26" s="170"/>
      <c r="Y26" s="170">
        <v>267</v>
      </c>
      <c r="Z26" s="170"/>
      <c r="AA26" s="215"/>
    </row>
    <row r="27" spans="1:27" ht="35.25" customHeight="1">
      <c r="A27" s="170">
        <v>0</v>
      </c>
      <c r="B27" s="170"/>
      <c r="C27" s="170"/>
      <c r="D27" s="179">
        <v>0</v>
      </c>
      <c r="E27" s="170"/>
      <c r="F27" s="170"/>
      <c r="G27" s="170">
        <v>0</v>
      </c>
      <c r="H27" s="170"/>
      <c r="I27" s="170"/>
      <c r="J27" s="170">
        <v>0</v>
      </c>
      <c r="K27" s="170"/>
      <c r="L27" s="170"/>
      <c r="M27" s="170">
        <v>319</v>
      </c>
      <c r="N27" s="170"/>
      <c r="O27" s="170"/>
      <c r="P27" s="170">
        <v>0</v>
      </c>
      <c r="Q27" s="170"/>
      <c r="R27" s="170"/>
      <c r="S27" s="170">
        <v>0</v>
      </c>
      <c r="T27" s="170"/>
      <c r="U27" s="170"/>
      <c r="V27" s="170">
        <v>0</v>
      </c>
      <c r="W27" s="170"/>
      <c r="X27" s="170"/>
      <c r="Y27" s="170">
        <v>21341</v>
      </c>
      <c r="Z27" s="170"/>
      <c r="AA27" s="215"/>
    </row>
    <row r="28" spans="1:27" ht="35.25" customHeight="1">
      <c r="A28" s="170">
        <v>1</v>
      </c>
      <c r="B28" s="170"/>
      <c r="C28" s="170"/>
      <c r="D28" s="179">
        <v>0</v>
      </c>
      <c r="E28" s="170"/>
      <c r="F28" s="170"/>
      <c r="G28" s="170">
        <v>0</v>
      </c>
      <c r="H28" s="170"/>
      <c r="I28" s="170"/>
      <c r="J28" s="170">
        <v>0</v>
      </c>
      <c r="K28" s="170"/>
      <c r="L28" s="170"/>
      <c r="M28" s="170">
        <v>5</v>
      </c>
      <c r="N28" s="170"/>
      <c r="O28" s="170"/>
      <c r="P28" s="170">
        <v>0</v>
      </c>
      <c r="Q28" s="170"/>
      <c r="R28" s="170"/>
      <c r="S28" s="170">
        <v>0</v>
      </c>
      <c r="T28" s="170"/>
      <c r="U28" s="170"/>
      <c r="V28" s="170">
        <v>0</v>
      </c>
      <c r="W28" s="170"/>
      <c r="X28" s="170"/>
      <c r="Y28" s="170">
        <v>26</v>
      </c>
      <c r="Z28" s="170"/>
      <c r="AA28" s="215"/>
    </row>
    <row r="29" spans="1:27" ht="35.25" customHeight="1">
      <c r="A29" s="170">
        <v>1</v>
      </c>
      <c r="B29" s="170"/>
      <c r="C29" s="170"/>
      <c r="D29" s="179">
        <v>0</v>
      </c>
      <c r="E29" s="170"/>
      <c r="F29" s="170"/>
      <c r="G29" s="170">
        <v>0</v>
      </c>
      <c r="H29" s="170"/>
      <c r="I29" s="170"/>
      <c r="J29" s="170">
        <v>0</v>
      </c>
      <c r="K29" s="170"/>
      <c r="L29" s="170"/>
      <c r="M29" s="170">
        <v>3</v>
      </c>
      <c r="N29" s="170"/>
      <c r="O29" s="170"/>
      <c r="P29" s="170">
        <v>0</v>
      </c>
      <c r="Q29" s="170"/>
      <c r="R29" s="170"/>
      <c r="S29" s="170">
        <v>0</v>
      </c>
      <c r="T29" s="170"/>
      <c r="U29" s="170"/>
      <c r="V29" s="170">
        <v>0</v>
      </c>
      <c r="W29" s="170"/>
      <c r="X29" s="170"/>
      <c r="Y29" s="170">
        <v>47</v>
      </c>
      <c r="Z29" s="170"/>
      <c r="AA29" s="215"/>
    </row>
    <row r="30" spans="1:27" ht="35.25" customHeight="1">
      <c r="A30" s="170">
        <v>0</v>
      </c>
      <c r="B30" s="170"/>
      <c r="C30" s="170"/>
      <c r="D30" s="179">
        <v>0</v>
      </c>
      <c r="E30" s="170"/>
      <c r="F30" s="170"/>
      <c r="G30" s="170">
        <v>0</v>
      </c>
      <c r="H30" s="170"/>
      <c r="I30" s="170"/>
      <c r="J30" s="170">
        <v>0</v>
      </c>
      <c r="K30" s="170"/>
      <c r="L30" s="170"/>
      <c r="M30" s="170">
        <v>32</v>
      </c>
      <c r="N30" s="170"/>
      <c r="O30" s="170"/>
      <c r="P30" s="170">
        <v>0</v>
      </c>
      <c r="Q30" s="170"/>
      <c r="R30" s="170"/>
      <c r="S30" s="170">
        <v>0</v>
      </c>
      <c r="T30" s="170"/>
      <c r="U30" s="170"/>
      <c r="V30" s="170">
        <v>0</v>
      </c>
      <c r="W30" s="170"/>
      <c r="X30" s="170"/>
      <c r="Y30" s="170">
        <v>2135</v>
      </c>
      <c r="Z30" s="170"/>
      <c r="AA30" s="215"/>
    </row>
    <row r="31" spans="1:27" ht="35.25" customHeight="1">
      <c r="A31" s="172">
        <f>SUM(A25:C30)</f>
        <v>2</v>
      </c>
      <c r="B31" s="172"/>
      <c r="C31" s="172"/>
      <c r="D31" s="233">
        <f>SUM(D25:F30)</f>
        <v>0</v>
      </c>
      <c r="E31" s="172"/>
      <c r="F31" s="172"/>
      <c r="G31" s="172">
        <f>SUM(G25:I30)</f>
        <v>0</v>
      </c>
      <c r="H31" s="172"/>
      <c r="I31" s="172"/>
      <c r="J31" s="172">
        <f>SUM(J25:L30)</f>
        <v>0</v>
      </c>
      <c r="K31" s="172"/>
      <c r="L31" s="172"/>
      <c r="M31" s="172">
        <f>SUM(M25:O30)</f>
        <v>397</v>
      </c>
      <c r="N31" s="172"/>
      <c r="O31" s="172"/>
      <c r="P31" s="172">
        <f>SUM(P25:R30)</f>
        <v>0</v>
      </c>
      <c r="Q31" s="172"/>
      <c r="R31" s="172"/>
      <c r="S31" s="172">
        <f>SUM(S25:U30)</f>
        <v>0</v>
      </c>
      <c r="T31" s="172"/>
      <c r="U31" s="172"/>
      <c r="V31" s="172">
        <f>SUM(V25:X30)</f>
        <v>0</v>
      </c>
      <c r="W31" s="172"/>
      <c r="X31" s="172"/>
      <c r="Y31" s="172">
        <f>SUM(Y25:AA30)</f>
        <v>23816</v>
      </c>
      <c r="Z31" s="172"/>
      <c r="AA31" s="216"/>
    </row>
    <row r="32" spans="1:27" ht="35.25" customHeight="1">
      <c r="A32" s="170">
        <v>0</v>
      </c>
      <c r="B32" s="170"/>
      <c r="C32" s="170"/>
      <c r="D32" s="179">
        <v>0</v>
      </c>
      <c r="E32" s="170"/>
      <c r="F32" s="170"/>
      <c r="G32" s="170">
        <v>0</v>
      </c>
      <c r="H32" s="170"/>
      <c r="I32" s="170"/>
      <c r="J32" s="170">
        <v>0</v>
      </c>
      <c r="K32" s="170"/>
      <c r="L32" s="170"/>
      <c r="M32" s="170">
        <v>0</v>
      </c>
      <c r="N32" s="170"/>
      <c r="O32" s="170"/>
      <c r="P32" s="170">
        <v>0</v>
      </c>
      <c r="Q32" s="170"/>
      <c r="R32" s="170"/>
      <c r="S32" s="170">
        <v>0</v>
      </c>
      <c r="T32" s="170"/>
      <c r="U32" s="170"/>
      <c r="V32" s="170">
        <v>0</v>
      </c>
      <c r="W32" s="170"/>
      <c r="X32" s="170"/>
      <c r="Y32" s="170">
        <v>0</v>
      </c>
      <c r="Z32" s="170"/>
      <c r="AA32" s="215"/>
    </row>
    <row r="33" spans="1:27" ht="35.25" customHeight="1">
      <c r="A33" s="170">
        <v>0</v>
      </c>
      <c r="B33" s="170"/>
      <c r="C33" s="170"/>
      <c r="D33" s="179">
        <v>0</v>
      </c>
      <c r="E33" s="170"/>
      <c r="F33" s="170"/>
      <c r="G33" s="170">
        <v>0</v>
      </c>
      <c r="H33" s="170"/>
      <c r="I33" s="170"/>
      <c r="J33" s="170">
        <v>0</v>
      </c>
      <c r="K33" s="170"/>
      <c r="L33" s="170"/>
      <c r="M33" s="170">
        <v>54</v>
      </c>
      <c r="N33" s="170"/>
      <c r="O33" s="170"/>
      <c r="P33" s="232"/>
      <c r="Q33" s="232"/>
      <c r="R33" s="232"/>
      <c r="S33" s="170">
        <v>0</v>
      </c>
      <c r="T33" s="170"/>
      <c r="U33" s="170"/>
      <c r="V33" s="170">
        <v>0</v>
      </c>
      <c r="W33" s="170"/>
      <c r="X33" s="170"/>
      <c r="Y33" s="170">
        <v>597</v>
      </c>
      <c r="Z33" s="170"/>
      <c r="AA33" s="215"/>
    </row>
    <row r="34" spans="1:27" ht="35.25" customHeight="1">
      <c r="A34" s="170">
        <v>0</v>
      </c>
      <c r="B34" s="170"/>
      <c r="C34" s="170"/>
      <c r="D34" s="179">
        <v>0</v>
      </c>
      <c r="E34" s="170"/>
      <c r="F34" s="170"/>
      <c r="G34" s="170">
        <v>0</v>
      </c>
      <c r="H34" s="170"/>
      <c r="I34" s="170"/>
      <c r="J34" s="170">
        <v>0</v>
      </c>
      <c r="K34" s="170"/>
      <c r="L34" s="170"/>
      <c r="M34" s="170">
        <v>109</v>
      </c>
      <c r="N34" s="170"/>
      <c r="O34" s="170"/>
      <c r="P34" s="232"/>
      <c r="Q34" s="232"/>
      <c r="R34" s="232"/>
      <c r="S34" s="170">
        <v>0</v>
      </c>
      <c r="T34" s="170"/>
      <c r="U34" s="170"/>
      <c r="V34" s="170">
        <v>0</v>
      </c>
      <c r="W34" s="170"/>
      <c r="X34" s="170"/>
      <c r="Y34" s="170">
        <v>1375</v>
      </c>
      <c r="Z34" s="170"/>
      <c r="AA34" s="215"/>
    </row>
    <row r="35" spans="1:27" ht="35.25" customHeight="1">
      <c r="A35" s="170">
        <v>0</v>
      </c>
      <c r="B35" s="170"/>
      <c r="C35" s="170"/>
      <c r="D35" s="179">
        <v>0</v>
      </c>
      <c r="E35" s="170"/>
      <c r="F35" s="170"/>
      <c r="G35" s="170">
        <v>0</v>
      </c>
      <c r="H35" s="170"/>
      <c r="I35" s="170"/>
      <c r="J35" s="170">
        <v>0</v>
      </c>
      <c r="K35" s="170"/>
      <c r="L35" s="170"/>
      <c r="M35" s="170">
        <v>2</v>
      </c>
      <c r="N35" s="170"/>
      <c r="O35" s="170"/>
      <c r="P35" s="170">
        <v>0</v>
      </c>
      <c r="Q35" s="170"/>
      <c r="R35" s="170"/>
      <c r="S35" s="170">
        <v>0</v>
      </c>
      <c r="T35" s="170"/>
      <c r="U35" s="170"/>
      <c r="V35" s="170">
        <v>0</v>
      </c>
      <c r="W35" s="170"/>
      <c r="X35" s="170"/>
      <c r="Y35" s="170">
        <v>29</v>
      </c>
      <c r="Z35" s="170"/>
      <c r="AA35" s="215"/>
    </row>
    <row r="36" spans="1:27" ht="35.25" customHeight="1">
      <c r="A36" s="170">
        <v>527</v>
      </c>
      <c r="B36" s="170"/>
      <c r="C36" s="170"/>
      <c r="D36" s="179">
        <v>18</v>
      </c>
      <c r="E36" s="170"/>
      <c r="F36" s="170"/>
      <c r="G36" s="170">
        <v>20</v>
      </c>
      <c r="H36" s="170"/>
      <c r="I36" s="170"/>
      <c r="J36" s="170">
        <v>20</v>
      </c>
      <c r="K36" s="170"/>
      <c r="L36" s="170"/>
      <c r="M36" s="170">
        <v>4501</v>
      </c>
      <c r="N36" s="170"/>
      <c r="O36" s="170"/>
      <c r="P36" s="232"/>
      <c r="Q36" s="232"/>
      <c r="R36" s="232"/>
      <c r="S36" s="170">
        <v>9</v>
      </c>
      <c r="T36" s="170"/>
      <c r="U36" s="170"/>
      <c r="V36" s="170">
        <v>0</v>
      </c>
      <c r="W36" s="170"/>
      <c r="X36" s="170"/>
      <c r="Y36" s="170">
        <v>65659</v>
      </c>
      <c r="Z36" s="170"/>
      <c r="AA36" s="215"/>
    </row>
    <row r="37" spans="1:27" ht="35.25" customHeight="1">
      <c r="A37" s="170">
        <v>246</v>
      </c>
      <c r="B37" s="170"/>
      <c r="C37" s="170"/>
      <c r="D37" s="229">
        <v>38</v>
      </c>
      <c r="E37" s="230"/>
      <c r="F37" s="230"/>
      <c r="G37" s="230">
        <v>92</v>
      </c>
      <c r="H37" s="230"/>
      <c r="I37" s="230"/>
      <c r="J37" s="230">
        <v>92</v>
      </c>
      <c r="K37" s="230"/>
      <c r="L37" s="230"/>
      <c r="M37" s="230">
        <v>9457</v>
      </c>
      <c r="N37" s="230"/>
      <c r="O37" s="230"/>
      <c r="P37" s="231"/>
      <c r="Q37" s="231"/>
      <c r="R37" s="231"/>
      <c r="S37" s="230">
        <v>3</v>
      </c>
      <c r="T37" s="230"/>
      <c r="U37" s="230"/>
      <c r="V37" s="230">
        <v>0</v>
      </c>
      <c r="W37" s="230"/>
      <c r="X37" s="230"/>
      <c r="Y37" s="170">
        <v>165693</v>
      </c>
      <c r="Z37" s="170"/>
      <c r="AA37" s="215"/>
    </row>
    <row r="38" spans="1:27" ht="35.25" customHeight="1">
      <c r="A38" s="172">
        <f>SUM(A32:C37)</f>
        <v>773</v>
      </c>
      <c r="B38" s="172"/>
      <c r="C38" s="172"/>
      <c r="D38" s="228">
        <f>SUM(D32:F37)</f>
        <v>56</v>
      </c>
      <c r="E38" s="227"/>
      <c r="F38" s="227"/>
      <c r="G38" s="227">
        <f>SUM(G32:I37)</f>
        <v>112</v>
      </c>
      <c r="H38" s="227"/>
      <c r="I38" s="227"/>
      <c r="J38" s="227">
        <f>SUM(J32:L37)</f>
        <v>112</v>
      </c>
      <c r="K38" s="227"/>
      <c r="L38" s="227"/>
      <c r="M38" s="227">
        <f>SUM(M32:O37)</f>
        <v>14123</v>
      </c>
      <c r="N38" s="227"/>
      <c r="O38" s="227"/>
      <c r="P38" s="227">
        <f>SUM(P32:R37)</f>
        <v>0</v>
      </c>
      <c r="Q38" s="227"/>
      <c r="R38" s="227"/>
      <c r="S38" s="227">
        <f>SUM(S32:U37)</f>
        <v>12</v>
      </c>
      <c r="T38" s="227"/>
      <c r="U38" s="227"/>
      <c r="V38" s="227">
        <f>SUM(V32:X37)</f>
        <v>0</v>
      </c>
      <c r="W38" s="227"/>
      <c r="X38" s="227"/>
      <c r="Y38" s="219">
        <f>SUM(Y32:AA37)</f>
        <v>233353</v>
      </c>
      <c r="Z38" s="172"/>
      <c r="AA38" s="220"/>
    </row>
    <row r="39" spans="1:27" ht="35.25" customHeight="1" thickBot="1">
      <c r="A39" s="175">
        <f>SUM(A19)+SUM(A24)+SUM(A31)+SUM(A38)</f>
        <v>1221</v>
      </c>
      <c r="B39" s="175"/>
      <c r="C39" s="175"/>
      <c r="D39" s="221">
        <f>SUM(D19)+SUM(D24)+SUM(D31)+SUM(D38)</f>
        <v>75</v>
      </c>
      <c r="E39" s="222"/>
      <c r="F39" s="223"/>
      <c r="G39" s="222">
        <f>SUM(G19)+SUM(G24)+SUM(G31)+SUM(G38)</f>
        <v>129</v>
      </c>
      <c r="H39" s="222"/>
      <c r="I39" s="222"/>
      <c r="J39" s="222">
        <f>SUM(J19)+SUM(J24)+SUM(J31)+SUM(J38)</f>
        <v>129</v>
      </c>
      <c r="K39" s="222"/>
      <c r="L39" s="222"/>
      <c r="M39" s="222">
        <f>SUM(M19)+SUM(M24)+SUM(M31)+SUM(M38)</f>
        <v>50014</v>
      </c>
      <c r="N39" s="222"/>
      <c r="O39" s="222"/>
      <c r="P39" s="222">
        <f>SUM(P19)+SUM(P24)+SUM(P31)+SUM(P38)</f>
        <v>0</v>
      </c>
      <c r="Q39" s="222"/>
      <c r="R39" s="222"/>
      <c r="S39" s="222">
        <f>SUM(S19)+SUM(S24)+SUM(S31)+SUM(S38)</f>
        <v>48</v>
      </c>
      <c r="T39" s="222"/>
      <c r="U39" s="222"/>
      <c r="V39" s="221">
        <f>SUM(V19)+SUM(V24)+SUM(V31)+SUM(V38)</f>
        <v>0</v>
      </c>
      <c r="W39" s="222"/>
      <c r="X39" s="224"/>
      <c r="Y39" s="225">
        <f>SUM(Y19)+SUM(Y24)+SUM(Y31)+SUM(Y38)</f>
        <v>879547</v>
      </c>
      <c r="Z39" s="175"/>
      <c r="AA39" s="226"/>
    </row>
    <row r="40" ht="13.5" customHeight="1"/>
    <row r="41" ht="13.5" customHeight="1"/>
  </sheetData>
  <mergeCells count="289">
    <mergeCell ref="A6:C8"/>
    <mergeCell ref="D6:F8"/>
    <mergeCell ref="G6:I8"/>
    <mergeCell ref="J6:L8"/>
    <mergeCell ref="M6:O8"/>
    <mergeCell ref="P6:R8"/>
    <mergeCell ref="S6:U8"/>
    <mergeCell ref="V6:X8"/>
    <mergeCell ref="Y6:AA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30:C30"/>
    <mergeCell ref="D30:F30"/>
    <mergeCell ref="G30:I30"/>
    <mergeCell ref="J30:L30"/>
    <mergeCell ref="M30:O30"/>
    <mergeCell ref="P30:R30"/>
    <mergeCell ref="S30:U30"/>
    <mergeCell ref="V30:X30"/>
    <mergeCell ref="Y30:AA30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A32:C32"/>
    <mergeCell ref="D32:F32"/>
    <mergeCell ref="G32:I32"/>
    <mergeCell ref="J32:L32"/>
    <mergeCell ref="M32:O32"/>
    <mergeCell ref="P32:R32"/>
    <mergeCell ref="S32:U32"/>
    <mergeCell ref="V32:X32"/>
    <mergeCell ref="Y32:AA32"/>
    <mergeCell ref="A33:C33"/>
    <mergeCell ref="D33:F33"/>
    <mergeCell ref="G33:I33"/>
    <mergeCell ref="J33:L33"/>
    <mergeCell ref="M33:O33"/>
    <mergeCell ref="P33:R33"/>
    <mergeCell ref="S33:U33"/>
    <mergeCell ref="V33:X33"/>
    <mergeCell ref="Y33:AA33"/>
    <mergeCell ref="A34:C34"/>
    <mergeCell ref="D34:F34"/>
    <mergeCell ref="G34:I34"/>
    <mergeCell ref="J34:L34"/>
    <mergeCell ref="M34:O34"/>
    <mergeCell ref="P34:R34"/>
    <mergeCell ref="S34:U34"/>
    <mergeCell ref="V34:X34"/>
    <mergeCell ref="Y34:AA34"/>
    <mergeCell ref="A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36:C36"/>
    <mergeCell ref="D36:F36"/>
    <mergeCell ref="G36:I36"/>
    <mergeCell ref="J36:L36"/>
    <mergeCell ref="M36:O36"/>
    <mergeCell ref="P36:R36"/>
    <mergeCell ref="S36:U36"/>
    <mergeCell ref="V36:X36"/>
    <mergeCell ref="Y36:AA36"/>
    <mergeCell ref="A37:C37"/>
    <mergeCell ref="D37:F37"/>
    <mergeCell ref="G37:I37"/>
    <mergeCell ref="J37:L37"/>
    <mergeCell ref="M37:O37"/>
    <mergeCell ref="P37:R37"/>
    <mergeCell ref="S37:U37"/>
    <mergeCell ref="V37:X37"/>
    <mergeCell ref="Y37:AA37"/>
    <mergeCell ref="A38:C38"/>
    <mergeCell ref="D38:F38"/>
    <mergeCell ref="G38:I38"/>
    <mergeCell ref="J38:L38"/>
    <mergeCell ref="Y39:AA39"/>
    <mergeCell ref="M38:O38"/>
    <mergeCell ref="P38:R38"/>
    <mergeCell ref="S38:U38"/>
    <mergeCell ref="V38:X38"/>
    <mergeCell ref="A4:J5"/>
    <mergeCell ref="Y38:AA38"/>
    <mergeCell ref="A39:C39"/>
    <mergeCell ref="D39:F39"/>
    <mergeCell ref="G39:I39"/>
    <mergeCell ref="J39:L39"/>
    <mergeCell ref="M39:O39"/>
    <mergeCell ref="P39:R39"/>
    <mergeCell ref="S39:U39"/>
    <mergeCell ref="V39:X39"/>
  </mergeCells>
  <printOptions horizontalCentered="1"/>
  <pageMargins left="0.7874015748031497" right="0.7874015748031497" top="0.7874015748031497" bottom="0.5905511811023623" header="0" footer="0"/>
  <pageSetup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AF41"/>
  <sheetViews>
    <sheetView zoomScale="75" zoomScaleNormal="75" workbookViewId="0" topLeftCell="A1">
      <selection activeCell="B3" sqref="B3"/>
    </sheetView>
  </sheetViews>
  <sheetFormatPr defaultColWidth="9.00390625" defaultRowHeight="13.5"/>
  <cols>
    <col min="1" max="3" width="3.50390625" style="0" customWidth="1"/>
    <col min="4" max="7" width="4.375" style="0" customWidth="1"/>
    <col min="8" max="8" width="3.125" style="0" customWidth="1"/>
    <col min="9" max="32" width="4.25390625" style="0" customWidth="1"/>
    <col min="33" max="16384" width="2.625" style="0" customWidth="1"/>
  </cols>
  <sheetData>
    <row r="1" ht="34.5" customHeight="1"/>
    <row r="4" spans="1:32" ht="18.75" customHeight="1">
      <c r="A4" s="36" t="s">
        <v>150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5"/>
      <c r="W4" s="5"/>
      <c r="X4" s="7"/>
      <c r="Y4" s="7"/>
      <c r="Z4" s="7"/>
      <c r="AA4" s="7"/>
      <c r="AB4" s="7"/>
      <c r="AC4" s="7"/>
      <c r="AD4" s="7"/>
      <c r="AE4" s="7"/>
      <c r="AF4" s="7"/>
    </row>
    <row r="5" spans="1:32" ht="18.75" customHeight="1" thickBot="1">
      <c r="A5" s="37"/>
      <c r="B5" s="37"/>
      <c r="C5" s="37"/>
      <c r="D5" s="37"/>
      <c r="E5" s="37"/>
      <c r="F5" s="37"/>
      <c r="G5" s="37"/>
      <c r="H5" s="37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6"/>
      <c r="W5" s="6"/>
      <c r="X5" s="7"/>
      <c r="Y5" s="7"/>
      <c r="Z5" s="7"/>
      <c r="AA5" s="7"/>
      <c r="AB5" s="7"/>
      <c r="AC5" s="7"/>
      <c r="AD5" s="7"/>
      <c r="AE5" s="7"/>
      <c r="AF5" s="7"/>
    </row>
    <row r="6" spans="1:32" ht="15" customHeight="1">
      <c r="A6" s="158" t="s">
        <v>151</v>
      </c>
      <c r="B6" s="159"/>
      <c r="C6" s="159"/>
      <c r="D6" s="159"/>
      <c r="E6" s="159"/>
      <c r="F6" s="159"/>
      <c r="G6" s="159"/>
      <c r="H6" s="160"/>
      <c r="I6" s="164" t="s">
        <v>0</v>
      </c>
      <c r="J6" s="165"/>
      <c r="K6" s="166"/>
      <c r="L6" s="54" t="s">
        <v>152</v>
      </c>
      <c r="M6" s="55"/>
      <c r="N6" s="56"/>
      <c r="O6" s="60" t="s">
        <v>153</v>
      </c>
      <c r="P6" s="61"/>
      <c r="Q6" s="62"/>
      <c r="R6" s="60" t="s">
        <v>154</v>
      </c>
      <c r="S6" s="61"/>
      <c r="T6" s="62"/>
      <c r="U6" s="60" t="s">
        <v>155</v>
      </c>
      <c r="V6" s="61"/>
      <c r="W6" s="62"/>
      <c r="X6" s="66" t="s">
        <v>156</v>
      </c>
      <c r="Y6" s="28"/>
      <c r="Z6" s="29"/>
      <c r="AA6" s="60" t="s">
        <v>157</v>
      </c>
      <c r="AB6" s="61"/>
      <c r="AC6" s="62"/>
      <c r="AD6" s="54" t="s">
        <v>158</v>
      </c>
      <c r="AE6" s="55"/>
      <c r="AF6" s="56"/>
    </row>
    <row r="7" spans="1:32" ht="15" customHeight="1">
      <c r="A7" s="161"/>
      <c r="B7" s="162"/>
      <c r="C7" s="162"/>
      <c r="D7" s="162"/>
      <c r="E7" s="162"/>
      <c r="F7" s="162"/>
      <c r="G7" s="162"/>
      <c r="H7" s="163"/>
      <c r="I7" s="167"/>
      <c r="J7" s="168"/>
      <c r="K7" s="169"/>
      <c r="L7" s="57"/>
      <c r="M7" s="58"/>
      <c r="N7" s="59"/>
      <c r="O7" s="63"/>
      <c r="P7" s="64"/>
      <c r="Q7" s="65"/>
      <c r="R7" s="63"/>
      <c r="S7" s="64"/>
      <c r="T7" s="65"/>
      <c r="U7" s="63"/>
      <c r="V7" s="64"/>
      <c r="W7" s="65"/>
      <c r="X7" s="67"/>
      <c r="Y7" s="31"/>
      <c r="Z7" s="32"/>
      <c r="AA7" s="63"/>
      <c r="AB7" s="64"/>
      <c r="AC7" s="65"/>
      <c r="AD7" s="57"/>
      <c r="AE7" s="58"/>
      <c r="AF7" s="59"/>
    </row>
    <row r="8" spans="1:32" ht="15" customHeight="1">
      <c r="A8" s="161"/>
      <c r="B8" s="162"/>
      <c r="C8" s="162"/>
      <c r="D8" s="162"/>
      <c r="E8" s="162"/>
      <c r="F8" s="162"/>
      <c r="G8" s="162"/>
      <c r="H8" s="163"/>
      <c r="I8" s="167"/>
      <c r="J8" s="168"/>
      <c r="K8" s="169"/>
      <c r="L8" s="57"/>
      <c r="M8" s="58"/>
      <c r="N8" s="59"/>
      <c r="O8" s="63"/>
      <c r="P8" s="64"/>
      <c r="Q8" s="65"/>
      <c r="R8" s="63"/>
      <c r="S8" s="64"/>
      <c r="T8" s="65"/>
      <c r="U8" s="63"/>
      <c r="V8" s="64"/>
      <c r="W8" s="65"/>
      <c r="X8" s="67"/>
      <c r="Y8" s="31"/>
      <c r="Z8" s="32"/>
      <c r="AA8" s="63"/>
      <c r="AB8" s="64"/>
      <c r="AC8" s="65"/>
      <c r="AD8" s="57"/>
      <c r="AE8" s="58"/>
      <c r="AF8" s="59"/>
    </row>
    <row r="9" spans="1:32" ht="15" customHeight="1">
      <c r="A9" s="282"/>
      <c r="B9" s="283"/>
      <c r="C9" s="283"/>
      <c r="D9" s="283"/>
      <c r="E9" s="283"/>
      <c r="F9" s="283"/>
      <c r="G9" s="283"/>
      <c r="H9" s="284"/>
      <c r="I9" s="289"/>
      <c r="J9" s="289"/>
      <c r="K9" s="290"/>
      <c r="L9" s="51" t="s">
        <v>159</v>
      </c>
      <c r="M9" s="52"/>
      <c r="N9" s="53"/>
      <c r="O9" s="51" t="s">
        <v>160</v>
      </c>
      <c r="P9" s="52"/>
      <c r="Q9" s="53"/>
      <c r="R9" s="51" t="s">
        <v>161</v>
      </c>
      <c r="S9" s="52"/>
      <c r="T9" s="53"/>
      <c r="U9" s="51" t="s">
        <v>162</v>
      </c>
      <c r="V9" s="52"/>
      <c r="W9" s="53"/>
      <c r="X9" s="51" t="s">
        <v>163</v>
      </c>
      <c r="Y9" s="52"/>
      <c r="Z9" s="53"/>
      <c r="AA9" s="51" t="s">
        <v>41</v>
      </c>
      <c r="AB9" s="52"/>
      <c r="AC9" s="53"/>
      <c r="AD9" s="17"/>
      <c r="AE9" s="25"/>
      <c r="AF9" s="26"/>
    </row>
    <row r="10" spans="1:32" ht="35.25" customHeight="1">
      <c r="A10" s="285" t="s">
        <v>164</v>
      </c>
      <c r="B10" s="205" t="s">
        <v>165</v>
      </c>
      <c r="C10" s="288" t="s">
        <v>47</v>
      </c>
      <c r="D10" s="185" t="s">
        <v>166</v>
      </c>
      <c r="E10" s="185"/>
      <c r="F10" s="185"/>
      <c r="G10" s="185"/>
      <c r="H10" s="279"/>
      <c r="I10" s="291">
        <v>34</v>
      </c>
      <c r="J10" s="292"/>
      <c r="K10" s="179"/>
      <c r="L10" s="291">
        <v>34</v>
      </c>
      <c r="M10" s="292"/>
      <c r="N10" s="179"/>
      <c r="O10" s="291">
        <v>0</v>
      </c>
      <c r="P10" s="292"/>
      <c r="Q10" s="179"/>
      <c r="R10" s="291">
        <v>0</v>
      </c>
      <c r="S10" s="292"/>
      <c r="T10" s="179"/>
      <c r="U10" s="291">
        <v>0</v>
      </c>
      <c r="V10" s="292"/>
      <c r="W10" s="179"/>
      <c r="X10" s="170">
        <f>L10-(O10+R10+U10)</f>
        <v>34</v>
      </c>
      <c r="Y10" s="170"/>
      <c r="Z10" s="170"/>
      <c r="AA10" s="291">
        <v>408</v>
      </c>
      <c r="AB10" s="292"/>
      <c r="AC10" s="179"/>
      <c r="AD10" s="291">
        <v>38</v>
      </c>
      <c r="AE10" s="292"/>
      <c r="AF10" s="179"/>
    </row>
    <row r="11" spans="1:32" ht="35.25" customHeight="1">
      <c r="A11" s="286"/>
      <c r="B11" s="206"/>
      <c r="C11" s="288"/>
      <c r="D11" s="185" t="s">
        <v>96</v>
      </c>
      <c r="E11" s="185"/>
      <c r="F11" s="185"/>
      <c r="G11" s="185"/>
      <c r="H11" s="279"/>
      <c r="I11" s="291">
        <v>81</v>
      </c>
      <c r="J11" s="292"/>
      <c r="K11" s="179"/>
      <c r="L11" s="291">
        <v>81</v>
      </c>
      <c r="M11" s="292"/>
      <c r="N11" s="179"/>
      <c r="O11" s="291">
        <v>0</v>
      </c>
      <c r="P11" s="292"/>
      <c r="Q11" s="179"/>
      <c r="R11" s="291">
        <v>0</v>
      </c>
      <c r="S11" s="292"/>
      <c r="T11" s="179"/>
      <c r="U11" s="291">
        <v>0</v>
      </c>
      <c r="V11" s="292"/>
      <c r="W11" s="179"/>
      <c r="X11" s="170">
        <f aca="true" t="shared" si="0" ref="X11:X16">L11-(O11+R11+U11)</f>
        <v>81</v>
      </c>
      <c r="Y11" s="170"/>
      <c r="Z11" s="170"/>
      <c r="AA11" s="291">
        <v>1174</v>
      </c>
      <c r="AB11" s="292"/>
      <c r="AC11" s="179"/>
      <c r="AD11" s="291">
        <v>82</v>
      </c>
      <c r="AE11" s="292"/>
      <c r="AF11" s="179"/>
    </row>
    <row r="12" spans="1:32" ht="35.25" customHeight="1">
      <c r="A12" s="286"/>
      <c r="B12" s="206"/>
      <c r="C12" s="288"/>
      <c r="D12" s="185" t="s">
        <v>97</v>
      </c>
      <c r="E12" s="185"/>
      <c r="F12" s="185"/>
      <c r="G12" s="185"/>
      <c r="H12" s="279"/>
      <c r="I12" s="291">
        <v>64</v>
      </c>
      <c r="J12" s="292"/>
      <c r="K12" s="179"/>
      <c r="L12" s="291">
        <v>64</v>
      </c>
      <c r="M12" s="292"/>
      <c r="N12" s="179"/>
      <c r="O12" s="291">
        <v>0</v>
      </c>
      <c r="P12" s="292"/>
      <c r="Q12" s="179"/>
      <c r="R12" s="291">
        <v>0</v>
      </c>
      <c r="S12" s="292"/>
      <c r="T12" s="179"/>
      <c r="U12" s="291">
        <v>0</v>
      </c>
      <c r="V12" s="292"/>
      <c r="W12" s="179"/>
      <c r="X12" s="170">
        <f t="shared" si="0"/>
        <v>64</v>
      </c>
      <c r="Y12" s="170"/>
      <c r="Z12" s="170"/>
      <c r="AA12" s="291">
        <v>1120</v>
      </c>
      <c r="AB12" s="292"/>
      <c r="AC12" s="179"/>
      <c r="AD12" s="291">
        <v>58</v>
      </c>
      <c r="AE12" s="292"/>
      <c r="AF12" s="179"/>
    </row>
    <row r="13" spans="1:32" ht="35.25" customHeight="1">
      <c r="A13" s="286"/>
      <c r="B13" s="206"/>
      <c r="C13" s="288"/>
      <c r="D13" s="185" t="s">
        <v>98</v>
      </c>
      <c r="E13" s="185"/>
      <c r="F13" s="185"/>
      <c r="G13" s="185"/>
      <c r="H13" s="279"/>
      <c r="I13" s="291">
        <v>39</v>
      </c>
      <c r="J13" s="292"/>
      <c r="K13" s="179"/>
      <c r="L13" s="291">
        <v>39</v>
      </c>
      <c r="M13" s="292"/>
      <c r="N13" s="179"/>
      <c r="O13" s="291">
        <v>0</v>
      </c>
      <c r="P13" s="292"/>
      <c r="Q13" s="179"/>
      <c r="R13" s="291">
        <v>0</v>
      </c>
      <c r="S13" s="292"/>
      <c r="T13" s="179"/>
      <c r="U13" s="291">
        <v>1</v>
      </c>
      <c r="V13" s="292"/>
      <c r="W13" s="179"/>
      <c r="X13" s="170">
        <f t="shared" si="0"/>
        <v>38</v>
      </c>
      <c r="Y13" s="170"/>
      <c r="Z13" s="170"/>
      <c r="AA13" s="291">
        <v>760</v>
      </c>
      <c r="AB13" s="292"/>
      <c r="AC13" s="179"/>
      <c r="AD13" s="291">
        <v>41</v>
      </c>
      <c r="AE13" s="292"/>
      <c r="AF13" s="179"/>
    </row>
    <row r="14" spans="1:32" ht="35.25" customHeight="1">
      <c r="A14" s="286"/>
      <c r="B14" s="206"/>
      <c r="C14" s="288"/>
      <c r="D14" s="185" t="s">
        <v>99</v>
      </c>
      <c r="E14" s="185"/>
      <c r="F14" s="185"/>
      <c r="G14" s="185"/>
      <c r="H14" s="279"/>
      <c r="I14" s="291">
        <v>107</v>
      </c>
      <c r="J14" s="292"/>
      <c r="K14" s="179"/>
      <c r="L14" s="291">
        <v>107</v>
      </c>
      <c r="M14" s="292"/>
      <c r="N14" s="179"/>
      <c r="O14" s="291">
        <v>0</v>
      </c>
      <c r="P14" s="292"/>
      <c r="Q14" s="179"/>
      <c r="R14" s="291">
        <v>0</v>
      </c>
      <c r="S14" s="292"/>
      <c r="T14" s="179"/>
      <c r="U14" s="291">
        <v>0</v>
      </c>
      <c r="V14" s="292"/>
      <c r="W14" s="179"/>
      <c r="X14" s="170">
        <f t="shared" si="0"/>
        <v>107</v>
      </c>
      <c r="Y14" s="170"/>
      <c r="Z14" s="170"/>
      <c r="AA14" s="291">
        <v>2408</v>
      </c>
      <c r="AB14" s="292"/>
      <c r="AC14" s="179"/>
      <c r="AD14" s="291">
        <v>107</v>
      </c>
      <c r="AE14" s="292"/>
      <c r="AF14" s="179"/>
    </row>
    <row r="15" spans="1:32" ht="35.25" customHeight="1">
      <c r="A15" s="286"/>
      <c r="B15" s="206"/>
      <c r="C15" s="288"/>
      <c r="D15" s="185" t="s">
        <v>100</v>
      </c>
      <c r="E15" s="185"/>
      <c r="F15" s="185"/>
      <c r="G15" s="185"/>
      <c r="H15" s="279"/>
      <c r="I15" s="291">
        <v>142</v>
      </c>
      <c r="J15" s="292"/>
      <c r="K15" s="179"/>
      <c r="L15" s="291">
        <v>142</v>
      </c>
      <c r="M15" s="292"/>
      <c r="N15" s="179"/>
      <c r="O15" s="291">
        <v>0</v>
      </c>
      <c r="P15" s="292"/>
      <c r="Q15" s="179"/>
      <c r="R15" s="291">
        <v>0</v>
      </c>
      <c r="S15" s="292"/>
      <c r="T15" s="179"/>
      <c r="U15" s="291">
        <v>0</v>
      </c>
      <c r="V15" s="292"/>
      <c r="W15" s="179"/>
      <c r="X15" s="170">
        <f t="shared" si="0"/>
        <v>142</v>
      </c>
      <c r="Y15" s="170"/>
      <c r="Z15" s="170"/>
      <c r="AA15" s="291">
        <v>3621</v>
      </c>
      <c r="AB15" s="292"/>
      <c r="AC15" s="179"/>
      <c r="AD15" s="291">
        <v>142</v>
      </c>
      <c r="AE15" s="292"/>
      <c r="AF15" s="179"/>
    </row>
    <row r="16" spans="1:32" ht="35.25" customHeight="1">
      <c r="A16" s="286"/>
      <c r="B16" s="206"/>
      <c r="C16" s="288"/>
      <c r="D16" s="185" t="s">
        <v>95</v>
      </c>
      <c r="E16" s="185"/>
      <c r="F16" s="185"/>
      <c r="G16" s="185"/>
      <c r="H16" s="279"/>
      <c r="I16" s="291">
        <v>178</v>
      </c>
      <c r="J16" s="292"/>
      <c r="K16" s="179"/>
      <c r="L16" s="291">
        <v>178</v>
      </c>
      <c r="M16" s="292"/>
      <c r="N16" s="179"/>
      <c r="O16" s="291">
        <v>0</v>
      </c>
      <c r="P16" s="292"/>
      <c r="Q16" s="179"/>
      <c r="R16" s="291">
        <v>0</v>
      </c>
      <c r="S16" s="292"/>
      <c r="T16" s="179"/>
      <c r="U16" s="291">
        <v>0</v>
      </c>
      <c r="V16" s="292"/>
      <c r="W16" s="179"/>
      <c r="X16" s="170">
        <f t="shared" si="0"/>
        <v>178</v>
      </c>
      <c r="Y16" s="170"/>
      <c r="Z16" s="170"/>
      <c r="AA16" s="291">
        <v>5162</v>
      </c>
      <c r="AB16" s="292"/>
      <c r="AC16" s="179"/>
      <c r="AD16" s="291">
        <v>208</v>
      </c>
      <c r="AE16" s="292"/>
      <c r="AF16" s="179"/>
    </row>
    <row r="17" spans="1:32" ht="35.25" customHeight="1">
      <c r="A17" s="286"/>
      <c r="B17" s="206"/>
      <c r="C17" s="288"/>
      <c r="D17" s="184" t="s">
        <v>167</v>
      </c>
      <c r="E17" s="184"/>
      <c r="F17" s="184"/>
      <c r="G17" s="184"/>
      <c r="H17" s="278"/>
      <c r="I17" s="260">
        <f>SUM(I10:K16)</f>
        <v>645</v>
      </c>
      <c r="J17" s="293"/>
      <c r="K17" s="233"/>
      <c r="L17" s="260">
        <f>SUM(L10:N16)</f>
        <v>645</v>
      </c>
      <c r="M17" s="293"/>
      <c r="N17" s="233"/>
      <c r="O17" s="260">
        <f>SUM(O10:Q16)</f>
        <v>0</v>
      </c>
      <c r="P17" s="293"/>
      <c r="Q17" s="233"/>
      <c r="R17" s="260">
        <f>SUM(R10:T16)</f>
        <v>0</v>
      </c>
      <c r="S17" s="293"/>
      <c r="T17" s="233"/>
      <c r="U17" s="260">
        <f>SUM(U10:W16)</f>
        <v>1</v>
      </c>
      <c r="V17" s="293"/>
      <c r="W17" s="233"/>
      <c r="X17" s="260">
        <f>SUM(X10:Z16)</f>
        <v>644</v>
      </c>
      <c r="Y17" s="293"/>
      <c r="Z17" s="233"/>
      <c r="AA17" s="260">
        <f>SUM(AA10:AC16)</f>
        <v>14653</v>
      </c>
      <c r="AB17" s="293"/>
      <c r="AC17" s="233"/>
      <c r="AD17" s="260">
        <f>SUM(AD10:AF16)</f>
        <v>676</v>
      </c>
      <c r="AE17" s="293"/>
      <c r="AF17" s="233"/>
    </row>
    <row r="18" spans="1:32" ht="35.25" customHeight="1">
      <c r="A18" s="286"/>
      <c r="B18" s="206"/>
      <c r="C18" s="288" t="s">
        <v>48</v>
      </c>
      <c r="D18" s="185" t="s">
        <v>166</v>
      </c>
      <c r="E18" s="185"/>
      <c r="F18" s="185"/>
      <c r="G18" s="185"/>
      <c r="H18" s="279"/>
      <c r="I18" s="291">
        <v>199</v>
      </c>
      <c r="J18" s="292"/>
      <c r="K18" s="179"/>
      <c r="L18" s="291">
        <v>199</v>
      </c>
      <c r="M18" s="292"/>
      <c r="N18" s="179"/>
      <c r="O18" s="291">
        <v>0</v>
      </c>
      <c r="P18" s="292"/>
      <c r="Q18" s="179"/>
      <c r="R18" s="291">
        <v>0</v>
      </c>
      <c r="S18" s="292"/>
      <c r="T18" s="179"/>
      <c r="U18" s="291">
        <v>0</v>
      </c>
      <c r="V18" s="292"/>
      <c r="W18" s="179"/>
      <c r="X18" s="170">
        <f>L18-(O18+R18+U18)</f>
        <v>199</v>
      </c>
      <c r="Y18" s="170"/>
      <c r="Z18" s="170"/>
      <c r="AA18" s="291">
        <v>5469</v>
      </c>
      <c r="AB18" s="292"/>
      <c r="AC18" s="179"/>
      <c r="AD18" s="291">
        <v>203</v>
      </c>
      <c r="AE18" s="292"/>
      <c r="AF18" s="179"/>
    </row>
    <row r="19" spans="1:32" ht="35.25" customHeight="1">
      <c r="A19" s="286"/>
      <c r="B19" s="206"/>
      <c r="C19" s="288"/>
      <c r="D19" s="185" t="s">
        <v>96</v>
      </c>
      <c r="E19" s="185"/>
      <c r="F19" s="185"/>
      <c r="G19" s="185"/>
      <c r="H19" s="279"/>
      <c r="I19" s="291">
        <v>8</v>
      </c>
      <c r="J19" s="292"/>
      <c r="K19" s="179"/>
      <c r="L19" s="291">
        <v>8</v>
      </c>
      <c r="M19" s="292"/>
      <c r="N19" s="179"/>
      <c r="O19" s="291">
        <v>0</v>
      </c>
      <c r="P19" s="292"/>
      <c r="Q19" s="179"/>
      <c r="R19" s="291">
        <v>0</v>
      </c>
      <c r="S19" s="292"/>
      <c r="T19" s="179"/>
      <c r="U19" s="291">
        <v>0</v>
      </c>
      <c r="V19" s="292"/>
      <c r="W19" s="179"/>
      <c r="X19" s="170">
        <f aca="true" t="shared" si="1" ref="X19:X24">L19-(O19+R19+U19)</f>
        <v>8</v>
      </c>
      <c r="Y19" s="170"/>
      <c r="Z19" s="170"/>
      <c r="AA19" s="291">
        <v>278</v>
      </c>
      <c r="AB19" s="292"/>
      <c r="AC19" s="179"/>
      <c r="AD19" s="291">
        <v>9</v>
      </c>
      <c r="AE19" s="292"/>
      <c r="AF19" s="179"/>
    </row>
    <row r="20" spans="1:32" ht="35.25" customHeight="1">
      <c r="A20" s="286"/>
      <c r="B20" s="206"/>
      <c r="C20" s="288"/>
      <c r="D20" s="185" t="s">
        <v>97</v>
      </c>
      <c r="E20" s="185"/>
      <c r="F20" s="185"/>
      <c r="G20" s="185"/>
      <c r="H20" s="279"/>
      <c r="I20" s="291">
        <v>29</v>
      </c>
      <c r="J20" s="292"/>
      <c r="K20" s="179"/>
      <c r="L20" s="291">
        <v>29</v>
      </c>
      <c r="M20" s="292"/>
      <c r="N20" s="179"/>
      <c r="O20" s="291">
        <v>0</v>
      </c>
      <c r="P20" s="292"/>
      <c r="Q20" s="179"/>
      <c r="R20" s="291">
        <v>0</v>
      </c>
      <c r="S20" s="292"/>
      <c r="T20" s="179"/>
      <c r="U20" s="291">
        <v>0</v>
      </c>
      <c r="V20" s="292"/>
      <c r="W20" s="179"/>
      <c r="X20" s="170">
        <f t="shared" si="1"/>
        <v>29</v>
      </c>
      <c r="Y20" s="170"/>
      <c r="Z20" s="170"/>
      <c r="AA20" s="291">
        <v>1159</v>
      </c>
      <c r="AB20" s="292"/>
      <c r="AC20" s="179"/>
      <c r="AD20" s="291">
        <v>33</v>
      </c>
      <c r="AE20" s="292"/>
      <c r="AF20" s="179"/>
    </row>
    <row r="21" spans="1:32" ht="35.25" customHeight="1">
      <c r="A21" s="286"/>
      <c r="B21" s="206"/>
      <c r="C21" s="288"/>
      <c r="D21" s="185" t="s">
        <v>98</v>
      </c>
      <c r="E21" s="185"/>
      <c r="F21" s="185"/>
      <c r="G21" s="185"/>
      <c r="H21" s="279"/>
      <c r="I21" s="291">
        <v>113</v>
      </c>
      <c r="J21" s="292"/>
      <c r="K21" s="179"/>
      <c r="L21" s="291">
        <v>113</v>
      </c>
      <c r="M21" s="292"/>
      <c r="N21" s="179"/>
      <c r="O21" s="291">
        <v>0</v>
      </c>
      <c r="P21" s="292"/>
      <c r="Q21" s="179"/>
      <c r="R21" s="291">
        <v>0</v>
      </c>
      <c r="S21" s="292"/>
      <c r="T21" s="179"/>
      <c r="U21" s="291">
        <v>0</v>
      </c>
      <c r="V21" s="292"/>
      <c r="W21" s="179"/>
      <c r="X21" s="170">
        <f t="shared" si="1"/>
        <v>113</v>
      </c>
      <c r="Y21" s="170"/>
      <c r="Z21" s="170"/>
      <c r="AA21" s="291">
        <v>5249</v>
      </c>
      <c r="AB21" s="292"/>
      <c r="AC21" s="179"/>
      <c r="AD21" s="291">
        <v>104</v>
      </c>
      <c r="AE21" s="292"/>
      <c r="AF21" s="179"/>
    </row>
    <row r="22" spans="1:32" ht="35.25" customHeight="1">
      <c r="A22" s="286"/>
      <c r="B22" s="206"/>
      <c r="C22" s="288"/>
      <c r="D22" s="185" t="s">
        <v>99</v>
      </c>
      <c r="E22" s="185"/>
      <c r="F22" s="185"/>
      <c r="G22" s="185"/>
      <c r="H22" s="279"/>
      <c r="I22" s="291">
        <v>41</v>
      </c>
      <c r="J22" s="292"/>
      <c r="K22" s="179"/>
      <c r="L22" s="291">
        <v>41</v>
      </c>
      <c r="M22" s="292"/>
      <c r="N22" s="179"/>
      <c r="O22" s="291">
        <v>0</v>
      </c>
      <c r="P22" s="292"/>
      <c r="Q22" s="179"/>
      <c r="R22" s="291">
        <v>0</v>
      </c>
      <c r="S22" s="292"/>
      <c r="T22" s="179"/>
      <c r="U22" s="291">
        <v>0</v>
      </c>
      <c r="V22" s="292"/>
      <c r="W22" s="179"/>
      <c r="X22" s="170">
        <f t="shared" si="1"/>
        <v>41</v>
      </c>
      <c r="Y22" s="170"/>
      <c r="Z22" s="170"/>
      <c r="AA22" s="291">
        <v>2091</v>
      </c>
      <c r="AB22" s="292"/>
      <c r="AC22" s="179"/>
      <c r="AD22" s="291">
        <v>50</v>
      </c>
      <c r="AE22" s="292"/>
      <c r="AF22" s="179"/>
    </row>
    <row r="23" spans="1:32" ht="35.25" customHeight="1">
      <c r="A23" s="286"/>
      <c r="B23" s="206"/>
      <c r="C23" s="288"/>
      <c r="D23" s="185" t="s">
        <v>100</v>
      </c>
      <c r="E23" s="185"/>
      <c r="F23" s="185"/>
      <c r="G23" s="185"/>
      <c r="H23" s="279"/>
      <c r="I23" s="291">
        <v>0</v>
      </c>
      <c r="J23" s="292"/>
      <c r="K23" s="179"/>
      <c r="L23" s="291">
        <v>0</v>
      </c>
      <c r="M23" s="292"/>
      <c r="N23" s="179"/>
      <c r="O23" s="291">
        <v>0</v>
      </c>
      <c r="P23" s="292"/>
      <c r="Q23" s="179"/>
      <c r="R23" s="291">
        <v>0</v>
      </c>
      <c r="S23" s="292"/>
      <c r="T23" s="179"/>
      <c r="U23" s="291">
        <v>0</v>
      </c>
      <c r="V23" s="292"/>
      <c r="W23" s="179"/>
      <c r="X23" s="170">
        <f t="shared" si="1"/>
        <v>0</v>
      </c>
      <c r="Y23" s="170"/>
      <c r="Z23" s="170"/>
      <c r="AA23" s="291">
        <v>0</v>
      </c>
      <c r="AB23" s="292"/>
      <c r="AC23" s="179"/>
      <c r="AD23" s="291">
        <v>0</v>
      </c>
      <c r="AE23" s="292"/>
      <c r="AF23" s="179"/>
    </row>
    <row r="24" spans="1:32" ht="35.25" customHeight="1">
      <c r="A24" s="286"/>
      <c r="B24" s="206"/>
      <c r="C24" s="288"/>
      <c r="D24" s="185" t="s">
        <v>95</v>
      </c>
      <c r="E24" s="185"/>
      <c r="F24" s="185"/>
      <c r="G24" s="185"/>
      <c r="H24" s="279"/>
      <c r="I24" s="291">
        <v>0</v>
      </c>
      <c r="J24" s="292"/>
      <c r="K24" s="179"/>
      <c r="L24" s="291">
        <v>0</v>
      </c>
      <c r="M24" s="292"/>
      <c r="N24" s="179"/>
      <c r="O24" s="291">
        <v>0</v>
      </c>
      <c r="P24" s="292"/>
      <c r="Q24" s="179"/>
      <c r="R24" s="291">
        <v>0</v>
      </c>
      <c r="S24" s="292"/>
      <c r="T24" s="179"/>
      <c r="U24" s="291">
        <v>0</v>
      </c>
      <c r="V24" s="292"/>
      <c r="W24" s="179"/>
      <c r="X24" s="170">
        <f t="shared" si="1"/>
        <v>0</v>
      </c>
      <c r="Y24" s="170"/>
      <c r="Z24" s="170"/>
      <c r="AA24" s="291">
        <v>0</v>
      </c>
      <c r="AB24" s="292"/>
      <c r="AC24" s="179"/>
      <c r="AD24" s="291">
        <v>0</v>
      </c>
      <c r="AE24" s="292"/>
      <c r="AF24" s="179"/>
    </row>
    <row r="25" spans="1:32" ht="35.25" customHeight="1">
      <c r="A25" s="286"/>
      <c r="B25" s="206"/>
      <c r="C25" s="288"/>
      <c r="D25" s="184" t="s">
        <v>168</v>
      </c>
      <c r="E25" s="184"/>
      <c r="F25" s="184"/>
      <c r="G25" s="184"/>
      <c r="H25" s="278"/>
      <c r="I25" s="260">
        <f>SUM(I18:K24)</f>
        <v>390</v>
      </c>
      <c r="J25" s="293"/>
      <c r="K25" s="233"/>
      <c r="L25" s="260">
        <f>SUM(L18:N24)</f>
        <v>390</v>
      </c>
      <c r="M25" s="293"/>
      <c r="N25" s="233"/>
      <c r="O25" s="260">
        <f>SUM(O18:Q24)</f>
        <v>0</v>
      </c>
      <c r="P25" s="293"/>
      <c r="Q25" s="233"/>
      <c r="R25" s="260">
        <f>SUM(R18:T24)</f>
        <v>0</v>
      </c>
      <c r="S25" s="293"/>
      <c r="T25" s="233"/>
      <c r="U25" s="260">
        <f>SUM(U18:W24)</f>
        <v>0</v>
      </c>
      <c r="V25" s="293"/>
      <c r="W25" s="233"/>
      <c r="X25" s="260">
        <f>SUM(X18:Z24)</f>
        <v>390</v>
      </c>
      <c r="Y25" s="293"/>
      <c r="Z25" s="233"/>
      <c r="AA25" s="260">
        <f>SUM(AA18:AC24)</f>
        <v>14246</v>
      </c>
      <c r="AB25" s="293"/>
      <c r="AC25" s="233"/>
      <c r="AD25" s="260">
        <f>SUM(AD18:AF24)</f>
        <v>399</v>
      </c>
      <c r="AE25" s="293"/>
      <c r="AF25" s="233"/>
    </row>
    <row r="26" spans="1:32" ht="35.25" customHeight="1">
      <c r="A26" s="286"/>
      <c r="B26" s="205" t="s">
        <v>169</v>
      </c>
      <c r="C26" s="185" t="s">
        <v>170</v>
      </c>
      <c r="D26" s="279"/>
      <c r="E26" s="279"/>
      <c r="F26" s="279"/>
      <c r="G26" s="279"/>
      <c r="H26" s="279"/>
      <c r="I26" s="291">
        <v>956</v>
      </c>
      <c r="J26" s="292"/>
      <c r="K26" s="179"/>
      <c r="L26" s="291">
        <v>917</v>
      </c>
      <c r="M26" s="292"/>
      <c r="N26" s="179"/>
      <c r="O26" s="291">
        <v>161</v>
      </c>
      <c r="P26" s="292"/>
      <c r="Q26" s="179"/>
      <c r="R26" s="291">
        <v>70</v>
      </c>
      <c r="S26" s="292"/>
      <c r="T26" s="179"/>
      <c r="U26" s="291">
        <v>0</v>
      </c>
      <c r="V26" s="292"/>
      <c r="W26" s="179"/>
      <c r="X26" s="170">
        <f>L26-(O26+R26+U26)</f>
        <v>686</v>
      </c>
      <c r="Y26" s="170"/>
      <c r="Z26" s="170"/>
      <c r="AA26" s="291">
        <v>23047</v>
      </c>
      <c r="AB26" s="292"/>
      <c r="AC26" s="179"/>
      <c r="AD26" s="291">
        <v>930</v>
      </c>
      <c r="AE26" s="292"/>
      <c r="AF26" s="179"/>
    </row>
    <row r="27" spans="1:32" ht="35.25" customHeight="1">
      <c r="A27" s="286"/>
      <c r="B27" s="206"/>
      <c r="C27" s="185" t="s">
        <v>96</v>
      </c>
      <c r="D27" s="279"/>
      <c r="E27" s="279"/>
      <c r="F27" s="279"/>
      <c r="G27" s="279"/>
      <c r="H27" s="279"/>
      <c r="I27" s="291">
        <v>89</v>
      </c>
      <c r="J27" s="292"/>
      <c r="K27" s="179"/>
      <c r="L27" s="291">
        <v>89</v>
      </c>
      <c r="M27" s="292"/>
      <c r="N27" s="179"/>
      <c r="O27" s="291">
        <v>38</v>
      </c>
      <c r="P27" s="292"/>
      <c r="Q27" s="179"/>
      <c r="R27" s="291">
        <v>9</v>
      </c>
      <c r="S27" s="292"/>
      <c r="T27" s="179"/>
      <c r="U27" s="291">
        <v>0</v>
      </c>
      <c r="V27" s="292"/>
      <c r="W27" s="179"/>
      <c r="X27" s="170">
        <f aca="true" t="shared" si="2" ref="X27:X32">L27-(O27+R27+U27)</f>
        <v>42</v>
      </c>
      <c r="Y27" s="170"/>
      <c r="Z27" s="170"/>
      <c r="AA27" s="291">
        <v>1005</v>
      </c>
      <c r="AB27" s="292"/>
      <c r="AC27" s="179"/>
      <c r="AD27" s="291">
        <v>88</v>
      </c>
      <c r="AE27" s="292"/>
      <c r="AF27" s="179"/>
    </row>
    <row r="28" spans="1:32" ht="35.25" customHeight="1">
      <c r="A28" s="286"/>
      <c r="B28" s="206"/>
      <c r="C28" s="185" t="s">
        <v>97</v>
      </c>
      <c r="D28" s="279"/>
      <c r="E28" s="279"/>
      <c r="F28" s="279"/>
      <c r="G28" s="279"/>
      <c r="H28" s="279"/>
      <c r="I28" s="291">
        <v>49</v>
      </c>
      <c r="J28" s="292"/>
      <c r="K28" s="179"/>
      <c r="L28" s="291">
        <v>48</v>
      </c>
      <c r="M28" s="292"/>
      <c r="N28" s="179"/>
      <c r="O28" s="291">
        <v>21</v>
      </c>
      <c r="P28" s="292"/>
      <c r="Q28" s="179"/>
      <c r="R28" s="291">
        <v>3</v>
      </c>
      <c r="S28" s="292"/>
      <c r="T28" s="179"/>
      <c r="U28" s="291">
        <v>0</v>
      </c>
      <c r="V28" s="292"/>
      <c r="W28" s="179"/>
      <c r="X28" s="170">
        <f t="shared" si="2"/>
        <v>24</v>
      </c>
      <c r="Y28" s="170"/>
      <c r="Z28" s="170"/>
      <c r="AA28" s="291">
        <v>1223</v>
      </c>
      <c r="AB28" s="292"/>
      <c r="AC28" s="179"/>
      <c r="AD28" s="291">
        <v>44</v>
      </c>
      <c r="AE28" s="292"/>
      <c r="AF28" s="179"/>
    </row>
    <row r="29" spans="1:32" ht="35.25" customHeight="1">
      <c r="A29" s="286"/>
      <c r="B29" s="206"/>
      <c r="C29" s="185" t="s">
        <v>98</v>
      </c>
      <c r="D29" s="279"/>
      <c r="E29" s="279"/>
      <c r="F29" s="279"/>
      <c r="G29" s="279"/>
      <c r="H29" s="279"/>
      <c r="I29" s="291">
        <v>42</v>
      </c>
      <c r="J29" s="292"/>
      <c r="K29" s="179"/>
      <c r="L29" s="291">
        <v>42</v>
      </c>
      <c r="M29" s="292"/>
      <c r="N29" s="179"/>
      <c r="O29" s="291">
        <v>28</v>
      </c>
      <c r="P29" s="292"/>
      <c r="Q29" s="179"/>
      <c r="R29" s="291">
        <v>1</v>
      </c>
      <c r="S29" s="292"/>
      <c r="T29" s="179"/>
      <c r="U29" s="291">
        <v>0</v>
      </c>
      <c r="V29" s="292"/>
      <c r="W29" s="179"/>
      <c r="X29" s="170">
        <f t="shared" si="2"/>
        <v>13</v>
      </c>
      <c r="Y29" s="170"/>
      <c r="Z29" s="170"/>
      <c r="AA29" s="291">
        <v>681</v>
      </c>
      <c r="AB29" s="292"/>
      <c r="AC29" s="179"/>
      <c r="AD29" s="291">
        <v>44</v>
      </c>
      <c r="AE29" s="292"/>
      <c r="AF29" s="179"/>
    </row>
    <row r="30" spans="1:32" ht="35.25" customHeight="1">
      <c r="A30" s="286"/>
      <c r="B30" s="206"/>
      <c r="C30" s="198" t="s">
        <v>99</v>
      </c>
      <c r="D30" s="279"/>
      <c r="E30" s="279"/>
      <c r="F30" s="279"/>
      <c r="G30" s="279"/>
      <c r="H30" s="279"/>
      <c r="I30" s="291">
        <v>8</v>
      </c>
      <c r="J30" s="292"/>
      <c r="K30" s="179"/>
      <c r="L30" s="291">
        <v>8</v>
      </c>
      <c r="M30" s="292"/>
      <c r="N30" s="179"/>
      <c r="O30" s="291">
        <v>3</v>
      </c>
      <c r="P30" s="292"/>
      <c r="Q30" s="179"/>
      <c r="R30" s="291">
        <v>0</v>
      </c>
      <c r="S30" s="292"/>
      <c r="T30" s="179"/>
      <c r="U30" s="291">
        <v>0</v>
      </c>
      <c r="V30" s="292"/>
      <c r="W30" s="179"/>
      <c r="X30" s="170">
        <f t="shared" si="2"/>
        <v>5</v>
      </c>
      <c r="Y30" s="170"/>
      <c r="Z30" s="170"/>
      <c r="AA30" s="291">
        <v>304</v>
      </c>
      <c r="AB30" s="292"/>
      <c r="AC30" s="179"/>
      <c r="AD30" s="291">
        <v>9</v>
      </c>
      <c r="AE30" s="292"/>
      <c r="AF30" s="179"/>
    </row>
    <row r="31" spans="1:32" ht="35.25" customHeight="1">
      <c r="A31" s="286"/>
      <c r="B31" s="206"/>
      <c r="C31" s="198" t="s">
        <v>100</v>
      </c>
      <c r="D31" s="279"/>
      <c r="E31" s="279"/>
      <c r="F31" s="279"/>
      <c r="G31" s="279"/>
      <c r="H31" s="279"/>
      <c r="I31" s="291">
        <v>1</v>
      </c>
      <c r="J31" s="292"/>
      <c r="K31" s="179"/>
      <c r="L31" s="291">
        <v>1</v>
      </c>
      <c r="M31" s="292"/>
      <c r="N31" s="179"/>
      <c r="O31" s="291">
        <v>0</v>
      </c>
      <c r="P31" s="292"/>
      <c r="Q31" s="179"/>
      <c r="R31" s="291">
        <v>0</v>
      </c>
      <c r="S31" s="292"/>
      <c r="T31" s="179"/>
      <c r="U31" s="291">
        <v>0</v>
      </c>
      <c r="V31" s="292"/>
      <c r="W31" s="179"/>
      <c r="X31" s="170">
        <f t="shared" si="2"/>
        <v>1</v>
      </c>
      <c r="Y31" s="170"/>
      <c r="Z31" s="170"/>
      <c r="AA31" s="291">
        <v>81</v>
      </c>
      <c r="AB31" s="292"/>
      <c r="AC31" s="179"/>
      <c r="AD31" s="291">
        <v>2</v>
      </c>
      <c r="AE31" s="292"/>
      <c r="AF31" s="179"/>
    </row>
    <row r="32" spans="1:32" ht="35.25" customHeight="1">
      <c r="A32" s="286"/>
      <c r="B32" s="206"/>
      <c r="C32" s="198" t="s">
        <v>95</v>
      </c>
      <c r="D32" s="279"/>
      <c r="E32" s="279"/>
      <c r="F32" s="279"/>
      <c r="G32" s="279"/>
      <c r="H32" s="279"/>
      <c r="I32" s="291">
        <v>4</v>
      </c>
      <c r="J32" s="292"/>
      <c r="K32" s="179"/>
      <c r="L32" s="291">
        <v>4</v>
      </c>
      <c r="M32" s="292"/>
      <c r="N32" s="179"/>
      <c r="O32" s="291">
        <v>0</v>
      </c>
      <c r="P32" s="292"/>
      <c r="Q32" s="179"/>
      <c r="R32" s="291">
        <v>0</v>
      </c>
      <c r="S32" s="292"/>
      <c r="T32" s="179"/>
      <c r="U32" s="291">
        <v>0</v>
      </c>
      <c r="V32" s="292"/>
      <c r="W32" s="179"/>
      <c r="X32" s="170">
        <f t="shared" si="2"/>
        <v>4</v>
      </c>
      <c r="Y32" s="170"/>
      <c r="Z32" s="170"/>
      <c r="AA32" s="291">
        <v>178</v>
      </c>
      <c r="AB32" s="292"/>
      <c r="AC32" s="179"/>
      <c r="AD32" s="291">
        <v>6</v>
      </c>
      <c r="AE32" s="292"/>
      <c r="AF32" s="179"/>
    </row>
    <row r="33" spans="1:32" ht="35.25" customHeight="1">
      <c r="A33" s="286"/>
      <c r="B33" s="206"/>
      <c r="C33" s="277" t="s">
        <v>171</v>
      </c>
      <c r="D33" s="278"/>
      <c r="E33" s="278"/>
      <c r="F33" s="278"/>
      <c r="G33" s="278"/>
      <c r="H33" s="278"/>
      <c r="I33" s="260">
        <f>SUM(I26:K32)</f>
        <v>1149</v>
      </c>
      <c r="J33" s="293"/>
      <c r="K33" s="233"/>
      <c r="L33" s="260">
        <f>SUM(L26:N32)</f>
        <v>1109</v>
      </c>
      <c r="M33" s="293"/>
      <c r="N33" s="233"/>
      <c r="O33" s="260">
        <f>SUM(O26:Q32)</f>
        <v>251</v>
      </c>
      <c r="P33" s="293"/>
      <c r="Q33" s="233"/>
      <c r="R33" s="260">
        <f>SUM(R26:T32)</f>
        <v>83</v>
      </c>
      <c r="S33" s="293"/>
      <c r="T33" s="233"/>
      <c r="U33" s="260">
        <f>SUM(U26:W32)</f>
        <v>0</v>
      </c>
      <c r="V33" s="293"/>
      <c r="W33" s="233"/>
      <c r="X33" s="260">
        <f>SUM(X26:Z32)</f>
        <v>775</v>
      </c>
      <c r="Y33" s="293"/>
      <c r="Z33" s="233"/>
      <c r="AA33" s="260">
        <f>SUM(AA26:AC32)</f>
        <v>26519</v>
      </c>
      <c r="AB33" s="293"/>
      <c r="AC33" s="233"/>
      <c r="AD33" s="260">
        <f>SUM(AD26:AF32)</f>
        <v>1123</v>
      </c>
      <c r="AE33" s="293"/>
      <c r="AF33" s="233"/>
    </row>
    <row r="34" spans="1:32" ht="35.25" customHeight="1">
      <c r="A34" s="287"/>
      <c r="B34" s="263" t="s">
        <v>172</v>
      </c>
      <c r="C34" s="264"/>
      <c r="D34" s="264"/>
      <c r="E34" s="264"/>
      <c r="F34" s="264"/>
      <c r="G34" s="264"/>
      <c r="H34" s="265"/>
      <c r="I34" s="260">
        <f>SUM(I25)+SUM(I33)+I17</f>
        <v>2184</v>
      </c>
      <c r="J34" s="293"/>
      <c r="K34" s="233"/>
      <c r="L34" s="260">
        <f>SUM(L25)+SUM(L33)+L17</f>
        <v>2144</v>
      </c>
      <c r="M34" s="293"/>
      <c r="N34" s="233"/>
      <c r="O34" s="260">
        <f>SUM(O25)+SUM(O33)+O17</f>
        <v>251</v>
      </c>
      <c r="P34" s="293"/>
      <c r="Q34" s="233"/>
      <c r="R34" s="260">
        <f>SUM(R25)+SUM(R33)+R17</f>
        <v>83</v>
      </c>
      <c r="S34" s="293"/>
      <c r="T34" s="233"/>
      <c r="U34" s="260">
        <f>SUM(U25)+SUM(U33)+U17</f>
        <v>1</v>
      </c>
      <c r="V34" s="293"/>
      <c r="W34" s="233"/>
      <c r="X34" s="260">
        <f>SUM(X25)+SUM(X33)+X17</f>
        <v>1809</v>
      </c>
      <c r="Y34" s="293"/>
      <c r="Z34" s="233"/>
      <c r="AA34" s="260">
        <f>SUM(AA25)+SUM(AA33)+AA17</f>
        <v>55418</v>
      </c>
      <c r="AB34" s="293"/>
      <c r="AC34" s="233"/>
      <c r="AD34" s="260">
        <f>SUM(AD25)+SUM(AD33)+AD17</f>
        <v>2198</v>
      </c>
      <c r="AE34" s="293"/>
      <c r="AF34" s="233"/>
    </row>
    <row r="35" spans="1:32" ht="35.25" customHeight="1">
      <c r="A35" s="266" t="s">
        <v>173</v>
      </c>
      <c r="B35" s="267"/>
      <c r="C35" s="267"/>
      <c r="D35" s="268"/>
      <c r="E35" s="198" t="s">
        <v>26</v>
      </c>
      <c r="F35" s="198"/>
      <c r="G35" s="198"/>
      <c r="H35" s="198"/>
      <c r="I35" s="291">
        <v>6</v>
      </c>
      <c r="J35" s="292"/>
      <c r="K35" s="179"/>
      <c r="L35" s="291">
        <v>0</v>
      </c>
      <c r="M35" s="292"/>
      <c r="N35" s="179"/>
      <c r="O35" s="291">
        <v>0</v>
      </c>
      <c r="P35" s="292"/>
      <c r="Q35" s="179"/>
      <c r="R35" s="291">
        <v>0</v>
      </c>
      <c r="S35" s="292"/>
      <c r="T35" s="179"/>
      <c r="U35" s="291">
        <v>0</v>
      </c>
      <c r="V35" s="292"/>
      <c r="W35" s="179"/>
      <c r="X35" s="170">
        <f>L35-(O35+R35+U35)</f>
        <v>0</v>
      </c>
      <c r="Y35" s="170"/>
      <c r="Z35" s="170"/>
      <c r="AA35" s="291">
        <v>0</v>
      </c>
      <c r="AB35" s="292"/>
      <c r="AC35" s="179"/>
      <c r="AD35" s="291">
        <v>6</v>
      </c>
      <c r="AE35" s="292"/>
      <c r="AF35" s="179"/>
    </row>
    <row r="36" spans="1:32" ht="35.25" customHeight="1">
      <c r="A36" s="269"/>
      <c r="B36" s="270"/>
      <c r="C36" s="270"/>
      <c r="D36" s="271"/>
      <c r="E36" s="198" t="s">
        <v>27</v>
      </c>
      <c r="F36" s="198"/>
      <c r="G36" s="198"/>
      <c r="H36" s="198"/>
      <c r="I36" s="291">
        <v>18</v>
      </c>
      <c r="J36" s="292"/>
      <c r="K36" s="179"/>
      <c r="L36" s="291">
        <v>11</v>
      </c>
      <c r="M36" s="292"/>
      <c r="N36" s="179"/>
      <c r="O36" s="291">
        <v>0</v>
      </c>
      <c r="P36" s="292"/>
      <c r="Q36" s="179"/>
      <c r="R36" s="291">
        <v>0</v>
      </c>
      <c r="S36" s="292"/>
      <c r="T36" s="179"/>
      <c r="U36" s="291">
        <v>0</v>
      </c>
      <c r="V36" s="292"/>
      <c r="W36" s="179"/>
      <c r="X36" s="170">
        <f>L36-(O36+R36+U36)</f>
        <v>11</v>
      </c>
      <c r="Y36" s="170"/>
      <c r="Z36" s="170"/>
      <c r="AA36" s="291">
        <v>68</v>
      </c>
      <c r="AB36" s="292"/>
      <c r="AC36" s="179"/>
      <c r="AD36" s="291">
        <v>19</v>
      </c>
      <c r="AE36" s="292"/>
      <c r="AF36" s="179"/>
    </row>
    <row r="37" spans="1:32" ht="35.25" customHeight="1">
      <c r="A37" s="272"/>
      <c r="B37" s="273"/>
      <c r="C37" s="273"/>
      <c r="D37" s="274"/>
      <c r="E37" s="277" t="s">
        <v>174</v>
      </c>
      <c r="F37" s="277"/>
      <c r="G37" s="277"/>
      <c r="H37" s="277"/>
      <c r="I37" s="260">
        <f>SUM(I35:K36)</f>
        <v>24</v>
      </c>
      <c r="J37" s="293"/>
      <c r="K37" s="233"/>
      <c r="L37" s="260">
        <f>SUM(L35:N36)</f>
        <v>11</v>
      </c>
      <c r="M37" s="293"/>
      <c r="N37" s="233"/>
      <c r="O37" s="260">
        <f>SUM(O35:Q36)</f>
        <v>0</v>
      </c>
      <c r="P37" s="293"/>
      <c r="Q37" s="233"/>
      <c r="R37" s="260">
        <f>SUM(R35:T36)</f>
        <v>0</v>
      </c>
      <c r="S37" s="293"/>
      <c r="T37" s="233"/>
      <c r="U37" s="260">
        <f>SUM(U35:W36)</f>
        <v>0</v>
      </c>
      <c r="V37" s="293"/>
      <c r="W37" s="233"/>
      <c r="X37" s="260">
        <f>SUM(X35:Z36)</f>
        <v>11</v>
      </c>
      <c r="Y37" s="293"/>
      <c r="Z37" s="233"/>
      <c r="AA37" s="260">
        <f>SUM(AA35:AC36)</f>
        <v>68</v>
      </c>
      <c r="AB37" s="293"/>
      <c r="AC37" s="233"/>
      <c r="AD37" s="260">
        <f>SUM(AD35:AF36)</f>
        <v>25</v>
      </c>
      <c r="AE37" s="293"/>
      <c r="AF37" s="233"/>
    </row>
    <row r="38" spans="1:32" ht="35.25" customHeight="1">
      <c r="A38" s="275" t="s">
        <v>175</v>
      </c>
      <c r="B38" s="206"/>
      <c r="C38" s="206"/>
      <c r="D38" s="206"/>
      <c r="E38" s="198" t="s">
        <v>26</v>
      </c>
      <c r="F38" s="198"/>
      <c r="G38" s="198"/>
      <c r="H38" s="198"/>
      <c r="I38" s="291">
        <v>1539</v>
      </c>
      <c r="J38" s="292"/>
      <c r="K38" s="179"/>
      <c r="L38" s="291">
        <v>1508</v>
      </c>
      <c r="M38" s="292"/>
      <c r="N38" s="179"/>
      <c r="O38" s="291">
        <v>4</v>
      </c>
      <c r="P38" s="292"/>
      <c r="Q38" s="179"/>
      <c r="R38" s="291">
        <v>0</v>
      </c>
      <c r="S38" s="292"/>
      <c r="T38" s="179"/>
      <c r="U38" s="291">
        <v>85</v>
      </c>
      <c r="V38" s="292"/>
      <c r="W38" s="179"/>
      <c r="X38" s="170">
        <f>L38-(O38+R38+U38)</f>
        <v>1419</v>
      </c>
      <c r="Y38" s="170"/>
      <c r="Z38" s="170"/>
      <c r="AA38" s="291">
        <v>29746</v>
      </c>
      <c r="AB38" s="292"/>
      <c r="AC38" s="179"/>
      <c r="AD38" s="291">
        <v>1488</v>
      </c>
      <c r="AE38" s="292"/>
      <c r="AF38" s="179"/>
    </row>
    <row r="39" spans="1:32" ht="35.25" customHeight="1">
      <c r="A39" s="276"/>
      <c r="B39" s="206"/>
      <c r="C39" s="206"/>
      <c r="D39" s="206"/>
      <c r="E39" s="198" t="s">
        <v>27</v>
      </c>
      <c r="F39" s="198"/>
      <c r="G39" s="198"/>
      <c r="H39" s="198"/>
      <c r="I39" s="291">
        <v>10134</v>
      </c>
      <c r="J39" s="292"/>
      <c r="K39" s="179"/>
      <c r="L39" s="291">
        <v>9476</v>
      </c>
      <c r="M39" s="292"/>
      <c r="N39" s="179"/>
      <c r="O39" s="291">
        <v>1712</v>
      </c>
      <c r="P39" s="292"/>
      <c r="Q39" s="179"/>
      <c r="R39" s="291">
        <v>435</v>
      </c>
      <c r="S39" s="292"/>
      <c r="T39" s="179"/>
      <c r="U39" s="291">
        <v>1100</v>
      </c>
      <c r="V39" s="292"/>
      <c r="W39" s="179"/>
      <c r="X39" s="170">
        <f>L39-(O39+R39+U39)</f>
        <v>6229</v>
      </c>
      <c r="Y39" s="170"/>
      <c r="Z39" s="170"/>
      <c r="AA39" s="291">
        <v>144345</v>
      </c>
      <c r="AB39" s="292"/>
      <c r="AC39" s="179"/>
      <c r="AD39" s="291">
        <v>9636</v>
      </c>
      <c r="AE39" s="292"/>
      <c r="AF39" s="179"/>
    </row>
    <row r="40" spans="1:32" ht="35.25" customHeight="1">
      <c r="A40" s="276"/>
      <c r="B40" s="206"/>
      <c r="C40" s="206"/>
      <c r="D40" s="206"/>
      <c r="E40" s="277" t="s">
        <v>176</v>
      </c>
      <c r="F40" s="277"/>
      <c r="G40" s="277"/>
      <c r="H40" s="277"/>
      <c r="I40" s="260">
        <f>SUM(I38:K39)</f>
        <v>11673</v>
      </c>
      <c r="J40" s="293"/>
      <c r="K40" s="233"/>
      <c r="L40" s="260">
        <f>SUM(L38:N39)</f>
        <v>10984</v>
      </c>
      <c r="M40" s="293"/>
      <c r="N40" s="233"/>
      <c r="O40" s="260">
        <f>SUM(O38:Q39)</f>
        <v>1716</v>
      </c>
      <c r="P40" s="293"/>
      <c r="Q40" s="233"/>
      <c r="R40" s="260">
        <f>SUM(R38:T39)</f>
        <v>435</v>
      </c>
      <c r="S40" s="293"/>
      <c r="T40" s="233"/>
      <c r="U40" s="260">
        <f>SUM(U38:W39)</f>
        <v>1185</v>
      </c>
      <c r="V40" s="293"/>
      <c r="W40" s="233"/>
      <c r="X40" s="260">
        <f>SUM(X38:Z39)</f>
        <v>7648</v>
      </c>
      <c r="Y40" s="293"/>
      <c r="Z40" s="233"/>
      <c r="AA40" s="260">
        <f>SUM(AA38:AC39)</f>
        <v>174091</v>
      </c>
      <c r="AB40" s="293"/>
      <c r="AC40" s="233"/>
      <c r="AD40" s="260">
        <f>SUM(AD38:AF39)</f>
        <v>11124</v>
      </c>
      <c r="AE40" s="293"/>
      <c r="AF40" s="233"/>
    </row>
    <row r="41" spans="1:32" ht="35.25" customHeight="1" thickBot="1">
      <c r="A41" s="280" t="s">
        <v>177</v>
      </c>
      <c r="B41" s="281"/>
      <c r="C41" s="281"/>
      <c r="D41" s="281"/>
      <c r="E41" s="281"/>
      <c r="F41" s="281"/>
      <c r="G41" s="281"/>
      <c r="H41" s="281"/>
      <c r="I41" s="261">
        <f>SUM('[1]9091'!H32:J32)+SUM('[1]9293'!I39:K39)+SUM('[1]9495'!I34:K34)+SUM('[1]9495'!I37:K37)+SUM('[1]9495'!I40:K40)</f>
        <v>499113</v>
      </c>
      <c r="J41" s="294"/>
      <c r="K41" s="295"/>
      <c r="L41" s="261">
        <f>SUM('[1]9091'!K32:M32)+SUM('[1]9293'!L39:N39)+SUM('[1]9495'!L34:N34)+SUM('[1]9495'!L37:N37)+SUM('[1]9495'!L40:N40)</f>
        <v>485407</v>
      </c>
      <c r="M41" s="294"/>
      <c r="N41" s="295"/>
      <c r="O41" s="261">
        <f>SUM('[1]9091'!N32:P32)+SUM('[1]9293'!O39:Q39)+SUM('[1]9495'!O34:Q34)+SUM('[1]9495'!O37:Q37)+SUM('[1]9495'!O40:Q40)</f>
        <v>4557</v>
      </c>
      <c r="P41" s="294"/>
      <c r="Q41" s="295"/>
      <c r="R41" s="261">
        <f>SUM('[1]9091'!Q32:S32)+SUM('[1]9293'!R39:T39)+SUM('[1]9495'!R34:T34)+SUM('[1]9495'!R37:T37)+SUM('[1]9495'!R40:T40)</f>
        <v>965</v>
      </c>
      <c r="S41" s="294"/>
      <c r="T41" s="295"/>
      <c r="U41" s="261">
        <f>SUM('[1]9091'!T32:V32)+SUM('[1]9293'!U39:W39)+SUM('[1]9495'!U34:W34)+SUM('[1]9495'!U37:W37)+SUM('[1]9495'!U40:W40)</f>
        <v>18638</v>
      </c>
      <c r="V41" s="294"/>
      <c r="W41" s="295"/>
      <c r="X41" s="261">
        <f>SUM('[1]9091'!W32:Y32)+SUM('[1]9293'!X39:Z39)+SUM('[1]9495'!X34:Z34)+SUM('[1]9495'!X37:Z37)+SUM('[1]9495'!X40:Z40)</f>
        <v>461247</v>
      </c>
      <c r="Y41" s="294"/>
      <c r="Z41" s="295"/>
      <c r="AA41" s="176">
        <f>SUM('[1]9091'!Z32:AB32)+SUM('[1]9293'!AA39:AC39)+SUM('[1]9495'!AA34:AC34)+SUM('[1]9495'!AA37:AC37)+SUM('[1]9495'!AA40:AC40)</f>
        <v>17323673</v>
      </c>
      <c r="AB41" s="177"/>
      <c r="AC41" s="178"/>
      <c r="AD41" s="261">
        <f>SUM('[1]9091'!AC32:AE32)+SUM('[1]9293'!AD39:AF39)+SUM('[1]9495'!AD34:AF34)+SUM('[1]9495'!AD37:AF37)+SUM('[1]9495'!AD40:AF40)</f>
        <v>490085</v>
      </c>
      <c r="AE41" s="294"/>
      <c r="AF41" s="295"/>
    </row>
  </sheetData>
  <mergeCells count="312">
    <mergeCell ref="U41:W41"/>
    <mergeCell ref="X41:Z41"/>
    <mergeCell ref="AA41:AC41"/>
    <mergeCell ref="AD41:AF41"/>
    <mergeCell ref="I41:K41"/>
    <mergeCell ref="L41:N41"/>
    <mergeCell ref="O41:Q41"/>
    <mergeCell ref="R41:T41"/>
    <mergeCell ref="U40:W40"/>
    <mergeCell ref="X40:Z40"/>
    <mergeCell ref="AA40:AC40"/>
    <mergeCell ref="AD40:AF40"/>
    <mergeCell ref="I40:K40"/>
    <mergeCell ref="L40:N40"/>
    <mergeCell ref="O40:Q40"/>
    <mergeCell ref="R40:T40"/>
    <mergeCell ref="U39:W39"/>
    <mergeCell ref="X39:Z39"/>
    <mergeCell ref="AA39:AC39"/>
    <mergeCell ref="AD39:AF39"/>
    <mergeCell ref="I39:K39"/>
    <mergeCell ref="L39:N39"/>
    <mergeCell ref="O39:Q39"/>
    <mergeCell ref="R39:T39"/>
    <mergeCell ref="U38:W38"/>
    <mergeCell ref="X38:Z38"/>
    <mergeCell ref="AA38:AC38"/>
    <mergeCell ref="AD38:AF38"/>
    <mergeCell ref="I38:K38"/>
    <mergeCell ref="L38:N38"/>
    <mergeCell ref="O38:Q38"/>
    <mergeCell ref="R38:T38"/>
    <mergeCell ref="U37:W37"/>
    <mergeCell ref="X37:Z37"/>
    <mergeCell ref="AA37:AC37"/>
    <mergeCell ref="AD37:AF37"/>
    <mergeCell ref="I37:K37"/>
    <mergeCell ref="L37:N37"/>
    <mergeCell ref="O37:Q37"/>
    <mergeCell ref="R37:T37"/>
    <mergeCell ref="U36:W36"/>
    <mergeCell ref="X36:Z36"/>
    <mergeCell ref="AA36:AC36"/>
    <mergeCell ref="AD36:AF36"/>
    <mergeCell ref="I36:K36"/>
    <mergeCell ref="L36:N36"/>
    <mergeCell ref="O36:Q36"/>
    <mergeCell ref="R36:T36"/>
    <mergeCell ref="U35:W35"/>
    <mergeCell ref="X35:Z35"/>
    <mergeCell ref="AA35:AC35"/>
    <mergeCell ref="AD35:AF35"/>
    <mergeCell ref="I35:K35"/>
    <mergeCell ref="L35:N35"/>
    <mergeCell ref="O35:Q35"/>
    <mergeCell ref="R35:T35"/>
    <mergeCell ref="U34:W34"/>
    <mergeCell ref="X34:Z34"/>
    <mergeCell ref="AA34:AC34"/>
    <mergeCell ref="AD34:AF34"/>
    <mergeCell ref="I34:K34"/>
    <mergeCell ref="L34:N34"/>
    <mergeCell ref="O34:Q34"/>
    <mergeCell ref="R34:T34"/>
    <mergeCell ref="U33:W33"/>
    <mergeCell ref="X33:Z33"/>
    <mergeCell ref="AA33:AC33"/>
    <mergeCell ref="AD33:AF33"/>
    <mergeCell ref="I33:K33"/>
    <mergeCell ref="L33:N33"/>
    <mergeCell ref="O33:Q33"/>
    <mergeCell ref="R33:T33"/>
    <mergeCell ref="U32:W32"/>
    <mergeCell ref="X32:Z32"/>
    <mergeCell ref="AA32:AC32"/>
    <mergeCell ref="AD32:AF32"/>
    <mergeCell ref="I32:K32"/>
    <mergeCell ref="L32:N32"/>
    <mergeCell ref="O32:Q32"/>
    <mergeCell ref="R32:T32"/>
    <mergeCell ref="U31:W31"/>
    <mergeCell ref="X31:Z31"/>
    <mergeCell ref="AA31:AC31"/>
    <mergeCell ref="AD31:AF31"/>
    <mergeCell ref="I31:K31"/>
    <mergeCell ref="L31:N31"/>
    <mergeCell ref="O31:Q31"/>
    <mergeCell ref="R31:T31"/>
    <mergeCell ref="U30:W30"/>
    <mergeCell ref="X30:Z30"/>
    <mergeCell ref="AA30:AC30"/>
    <mergeCell ref="AD30:AF30"/>
    <mergeCell ref="I30:K30"/>
    <mergeCell ref="L30:N30"/>
    <mergeCell ref="O30:Q30"/>
    <mergeCell ref="R30:T30"/>
    <mergeCell ref="U29:W29"/>
    <mergeCell ref="X29:Z29"/>
    <mergeCell ref="AA29:AC29"/>
    <mergeCell ref="AD29:AF29"/>
    <mergeCell ref="I29:K29"/>
    <mergeCell ref="L29:N29"/>
    <mergeCell ref="O29:Q29"/>
    <mergeCell ref="R29:T29"/>
    <mergeCell ref="U28:W28"/>
    <mergeCell ref="X28:Z28"/>
    <mergeCell ref="AA28:AC28"/>
    <mergeCell ref="AD28:AF28"/>
    <mergeCell ref="I28:K28"/>
    <mergeCell ref="L28:N28"/>
    <mergeCell ref="O28:Q28"/>
    <mergeCell ref="R28:T28"/>
    <mergeCell ref="U27:W27"/>
    <mergeCell ref="X27:Z27"/>
    <mergeCell ref="AA27:AC27"/>
    <mergeCell ref="AD27:AF27"/>
    <mergeCell ref="I27:K27"/>
    <mergeCell ref="L27:N27"/>
    <mergeCell ref="O27:Q27"/>
    <mergeCell ref="R27:T27"/>
    <mergeCell ref="U26:W26"/>
    <mergeCell ref="X26:Z26"/>
    <mergeCell ref="AA26:AC26"/>
    <mergeCell ref="AD26:AF26"/>
    <mergeCell ref="I26:K26"/>
    <mergeCell ref="L26:N26"/>
    <mergeCell ref="O26:Q26"/>
    <mergeCell ref="R26:T26"/>
    <mergeCell ref="U25:W25"/>
    <mergeCell ref="X25:Z25"/>
    <mergeCell ref="AA25:AC25"/>
    <mergeCell ref="AD25:AF25"/>
    <mergeCell ref="I25:K25"/>
    <mergeCell ref="L25:N25"/>
    <mergeCell ref="O25:Q25"/>
    <mergeCell ref="R25:T25"/>
    <mergeCell ref="U24:W24"/>
    <mergeCell ref="X24:Z24"/>
    <mergeCell ref="AA24:AC24"/>
    <mergeCell ref="AD24:AF24"/>
    <mergeCell ref="I24:K24"/>
    <mergeCell ref="L24:N24"/>
    <mergeCell ref="O24:Q24"/>
    <mergeCell ref="R24:T24"/>
    <mergeCell ref="U23:W23"/>
    <mergeCell ref="X23:Z23"/>
    <mergeCell ref="AA23:AC23"/>
    <mergeCell ref="AD23:AF23"/>
    <mergeCell ref="I23:K23"/>
    <mergeCell ref="L23:N23"/>
    <mergeCell ref="O23:Q23"/>
    <mergeCell ref="R23:T23"/>
    <mergeCell ref="U22:W22"/>
    <mergeCell ref="X22:Z22"/>
    <mergeCell ref="AA22:AC22"/>
    <mergeCell ref="AD22:AF22"/>
    <mergeCell ref="I22:K22"/>
    <mergeCell ref="L22:N22"/>
    <mergeCell ref="O22:Q22"/>
    <mergeCell ref="R22:T22"/>
    <mergeCell ref="U21:W21"/>
    <mergeCell ref="X21:Z21"/>
    <mergeCell ref="AA21:AC21"/>
    <mergeCell ref="AD21:AF21"/>
    <mergeCell ref="I21:K21"/>
    <mergeCell ref="L21:N21"/>
    <mergeCell ref="O21:Q21"/>
    <mergeCell ref="R21:T21"/>
    <mergeCell ref="U20:W20"/>
    <mergeCell ref="X20:Z20"/>
    <mergeCell ref="AA20:AC20"/>
    <mergeCell ref="AD20:AF20"/>
    <mergeCell ref="I20:K20"/>
    <mergeCell ref="L20:N20"/>
    <mergeCell ref="O20:Q20"/>
    <mergeCell ref="R20:T20"/>
    <mergeCell ref="U19:W19"/>
    <mergeCell ref="X19:Z19"/>
    <mergeCell ref="AA19:AC19"/>
    <mergeCell ref="AD19:AF19"/>
    <mergeCell ref="I19:K19"/>
    <mergeCell ref="L19:N19"/>
    <mergeCell ref="O19:Q19"/>
    <mergeCell ref="R19:T19"/>
    <mergeCell ref="U18:W18"/>
    <mergeCell ref="X18:Z18"/>
    <mergeCell ref="AA18:AC18"/>
    <mergeCell ref="AD18:AF18"/>
    <mergeCell ref="I18:K18"/>
    <mergeCell ref="L18:N18"/>
    <mergeCell ref="O18:Q18"/>
    <mergeCell ref="R18:T18"/>
    <mergeCell ref="U17:W17"/>
    <mergeCell ref="X17:Z17"/>
    <mergeCell ref="AA17:AC17"/>
    <mergeCell ref="AD17:AF17"/>
    <mergeCell ref="I17:K17"/>
    <mergeCell ref="L17:N17"/>
    <mergeCell ref="O17:Q17"/>
    <mergeCell ref="R17:T17"/>
    <mergeCell ref="U16:W16"/>
    <mergeCell ref="X16:Z16"/>
    <mergeCell ref="AA16:AC16"/>
    <mergeCell ref="AD16:AF16"/>
    <mergeCell ref="I16:K16"/>
    <mergeCell ref="L16:N16"/>
    <mergeCell ref="O16:Q16"/>
    <mergeCell ref="R16:T16"/>
    <mergeCell ref="U15:W15"/>
    <mergeCell ref="X15:Z15"/>
    <mergeCell ref="AA15:AC15"/>
    <mergeCell ref="AD15:AF15"/>
    <mergeCell ref="I15:K15"/>
    <mergeCell ref="L15:N15"/>
    <mergeCell ref="O15:Q15"/>
    <mergeCell ref="R15:T15"/>
    <mergeCell ref="U14:W14"/>
    <mergeCell ref="X14:Z14"/>
    <mergeCell ref="AA14:AC14"/>
    <mergeCell ref="AD14:AF14"/>
    <mergeCell ref="I14:K14"/>
    <mergeCell ref="L14:N14"/>
    <mergeCell ref="O14:Q14"/>
    <mergeCell ref="R14:T14"/>
    <mergeCell ref="U13:W13"/>
    <mergeCell ref="X13:Z13"/>
    <mergeCell ref="AA13:AC13"/>
    <mergeCell ref="AD13:AF13"/>
    <mergeCell ref="I13:K13"/>
    <mergeCell ref="L13:N13"/>
    <mergeCell ref="O13:Q13"/>
    <mergeCell ref="R13:T13"/>
    <mergeCell ref="U12:W12"/>
    <mergeCell ref="X12:Z12"/>
    <mergeCell ref="AA12:AC12"/>
    <mergeCell ref="AD12:AF12"/>
    <mergeCell ref="I12:K12"/>
    <mergeCell ref="L12:N12"/>
    <mergeCell ref="O12:Q12"/>
    <mergeCell ref="R12:T12"/>
    <mergeCell ref="U11:W11"/>
    <mergeCell ref="X11:Z11"/>
    <mergeCell ref="AA11:AC11"/>
    <mergeCell ref="AD11:AF11"/>
    <mergeCell ref="I11:K11"/>
    <mergeCell ref="L11:N11"/>
    <mergeCell ref="O11:Q11"/>
    <mergeCell ref="R11:T11"/>
    <mergeCell ref="U10:W10"/>
    <mergeCell ref="X10:Z10"/>
    <mergeCell ref="AA10:AC10"/>
    <mergeCell ref="AD10:AF10"/>
    <mergeCell ref="I10:K10"/>
    <mergeCell ref="L10:N10"/>
    <mergeCell ref="O10:Q10"/>
    <mergeCell ref="R10:T10"/>
    <mergeCell ref="U9:W9"/>
    <mergeCell ref="X9:Z9"/>
    <mergeCell ref="AA9:AC9"/>
    <mergeCell ref="AD6:AF8"/>
    <mergeCell ref="AA6:AC8"/>
    <mergeCell ref="X6:Z8"/>
    <mergeCell ref="C10:C17"/>
    <mergeCell ref="C18:C25"/>
    <mergeCell ref="U6:W8"/>
    <mergeCell ref="R6:T8"/>
    <mergeCell ref="O6:Q8"/>
    <mergeCell ref="L6:N8"/>
    <mergeCell ref="I6:K8"/>
    <mergeCell ref="I9:K9"/>
    <mergeCell ref="L9:N9"/>
    <mergeCell ref="O9:Q9"/>
    <mergeCell ref="D14:H14"/>
    <mergeCell ref="D23:H23"/>
    <mergeCell ref="D15:H15"/>
    <mergeCell ref="E40:H40"/>
    <mergeCell ref="E39:H39"/>
    <mergeCell ref="E38:H38"/>
    <mergeCell ref="E37:H37"/>
    <mergeCell ref="E36:H36"/>
    <mergeCell ref="E35:H35"/>
    <mergeCell ref="D24:H24"/>
    <mergeCell ref="A6:H9"/>
    <mergeCell ref="D20:H20"/>
    <mergeCell ref="D21:H21"/>
    <mergeCell ref="D22:H22"/>
    <mergeCell ref="A10:A34"/>
    <mergeCell ref="B10:B25"/>
    <mergeCell ref="D10:H10"/>
    <mergeCell ref="D11:H11"/>
    <mergeCell ref="D12:H12"/>
    <mergeCell ref="D13:H13"/>
    <mergeCell ref="A41:H41"/>
    <mergeCell ref="D25:H25"/>
    <mergeCell ref="B26:B33"/>
    <mergeCell ref="C26:H26"/>
    <mergeCell ref="C27:H27"/>
    <mergeCell ref="C28:H28"/>
    <mergeCell ref="C29:H29"/>
    <mergeCell ref="C30:H30"/>
    <mergeCell ref="C31:H31"/>
    <mergeCell ref="C32:H32"/>
    <mergeCell ref="A4:U5"/>
    <mergeCell ref="B34:H34"/>
    <mergeCell ref="A35:D37"/>
    <mergeCell ref="A38:D40"/>
    <mergeCell ref="C33:H33"/>
    <mergeCell ref="D16:H16"/>
    <mergeCell ref="D17:H17"/>
    <mergeCell ref="D18:H18"/>
    <mergeCell ref="D19:H19"/>
    <mergeCell ref="R9:T9"/>
  </mergeCells>
  <printOptions horizontalCentered="1"/>
  <pageMargins left="0.7874015748031497" right="0.7874015748031497" top="0.7874015748031497" bottom="0.5905511811023623" header="0" footer="0"/>
  <pageSetup horizontalDpi="600" verticalDpi="600" orientation="portrait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AA42"/>
  <sheetViews>
    <sheetView view="pageBreakPreview" zoomScale="60" zoomScaleNormal="60" workbookViewId="0" topLeftCell="A1">
      <selection activeCell="A41" sqref="A41:C41"/>
    </sheetView>
  </sheetViews>
  <sheetFormatPr defaultColWidth="9.00390625" defaultRowHeight="13.5"/>
  <cols>
    <col min="1" max="15" width="4.25390625" style="0" customWidth="1"/>
    <col min="16" max="17" width="4.50390625" style="0" customWidth="1"/>
    <col min="18" max="18" width="4.75390625" style="0" customWidth="1"/>
    <col min="19" max="20" width="4.50390625" style="0" customWidth="1"/>
    <col min="21" max="21" width="4.75390625" style="0" customWidth="1"/>
    <col min="22" max="23" width="4.50390625" style="0" customWidth="1"/>
    <col min="24" max="24" width="4.75390625" style="0" customWidth="1"/>
    <col min="25" max="25" width="5.125" style="0" customWidth="1"/>
    <col min="26" max="26" width="4.25390625" style="0" customWidth="1"/>
    <col min="27" max="27" width="5.00390625" style="0" customWidth="1"/>
    <col min="28" max="16384" width="2.625" style="0" customWidth="1"/>
  </cols>
  <sheetData>
    <row r="1" ht="34.5" customHeight="1"/>
    <row r="4" ht="18.75" customHeight="1"/>
    <row r="5" ht="18.75" customHeight="1" thickBot="1"/>
    <row r="6" spans="1:27" s="1" customFormat="1" ht="15" customHeight="1">
      <c r="A6" s="60" t="s">
        <v>17</v>
      </c>
      <c r="B6" s="61"/>
      <c r="C6" s="62"/>
      <c r="D6" s="60" t="s">
        <v>89</v>
      </c>
      <c r="E6" s="61"/>
      <c r="F6" s="62"/>
      <c r="G6" s="60" t="s">
        <v>90</v>
      </c>
      <c r="H6" s="61"/>
      <c r="I6" s="62"/>
      <c r="J6" s="254" t="s">
        <v>18</v>
      </c>
      <c r="K6" s="255"/>
      <c r="L6" s="256"/>
      <c r="M6" s="60" t="s">
        <v>91</v>
      </c>
      <c r="N6" s="61"/>
      <c r="O6" s="62"/>
      <c r="P6" s="240" t="s">
        <v>92</v>
      </c>
      <c r="Q6" s="241"/>
      <c r="R6" s="242"/>
      <c r="S6" s="246" t="s">
        <v>19</v>
      </c>
      <c r="T6" s="247"/>
      <c r="U6" s="248"/>
      <c r="V6" s="131" t="s">
        <v>93</v>
      </c>
      <c r="W6" s="132"/>
      <c r="X6" s="252"/>
      <c r="Y6" s="60" t="s">
        <v>94</v>
      </c>
      <c r="Z6" s="61"/>
      <c r="AA6" s="234"/>
    </row>
    <row r="7" spans="1:27" s="1" customFormat="1" ht="15" customHeight="1">
      <c r="A7" s="63"/>
      <c r="B7" s="64"/>
      <c r="C7" s="65"/>
      <c r="D7" s="63"/>
      <c r="E7" s="64"/>
      <c r="F7" s="65"/>
      <c r="G7" s="63"/>
      <c r="H7" s="64"/>
      <c r="I7" s="65"/>
      <c r="J7" s="257"/>
      <c r="K7" s="258"/>
      <c r="L7" s="259"/>
      <c r="M7" s="63"/>
      <c r="N7" s="64"/>
      <c r="O7" s="65"/>
      <c r="P7" s="243"/>
      <c r="Q7" s="244"/>
      <c r="R7" s="245"/>
      <c r="S7" s="249"/>
      <c r="T7" s="250"/>
      <c r="U7" s="251"/>
      <c r="V7" s="134"/>
      <c r="W7" s="135"/>
      <c r="X7" s="253"/>
      <c r="Y7" s="63"/>
      <c r="Z7" s="64"/>
      <c r="AA7" s="235"/>
    </row>
    <row r="8" spans="1:27" s="1" customFormat="1" ht="15" customHeight="1">
      <c r="A8" s="63"/>
      <c r="B8" s="64"/>
      <c r="C8" s="65"/>
      <c r="D8" s="63"/>
      <c r="E8" s="64"/>
      <c r="F8" s="65"/>
      <c r="G8" s="63"/>
      <c r="H8" s="64"/>
      <c r="I8" s="65"/>
      <c r="J8" s="257"/>
      <c r="K8" s="258"/>
      <c r="L8" s="259"/>
      <c r="M8" s="63"/>
      <c r="N8" s="64"/>
      <c r="O8" s="65"/>
      <c r="P8" s="243"/>
      <c r="Q8" s="244"/>
      <c r="R8" s="245"/>
      <c r="S8" s="249"/>
      <c r="T8" s="250"/>
      <c r="U8" s="251"/>
      <c r="V8" s="134"/>
      <c r="W8" s="135"/>
      <c r="X8" s="253"/>
      <c r="Y8" s="63"/>
      <c r="Z8" s="64"/>
      <c r="AA8" s="235"/>
    </row>
    <row r="9" spans="1:27" s="1" customFormat="1" ht="15" customHeight="1">
      <c r="A9" s="297"/>
      <c r="B9" s="298"/>
      <c r="C9" s="299"/>
      <c r="D9" s="106" t="s">
        <v>178</v>
      </c>
      <c r="E9" s="107"/>
      <c r="F9" s="108"/>
      <c r="G9" s="106" t="s">
        <v>179</v>
      </c>
      <c r="H9" s="107"/>
      <c r="I9" s="108"/>
      <c r="J9" s="106"/>
      <c r="K9" s="107"/>
      <c r="L9" s="108"/>
      <c r="M9" s="106" t="s">
        <v>180</v>
      </c>
      <c r="N9" s="107"/>
      <c r="O9" s="108"/>
      <c r="P9" s="296"/>
      <c r="Q9" s="296"/>
      <c r="R9" s="296"/>
      <c r="S9" s="296"/>
      <c r="T9" s="296"/>
      <c r="U9" s="296"/>
      <c r="V9" s="296"/>
      <c r="W9" s="296"/>
      <c r="X9" s="296"/>
      <c r="Y9" s="106" t="s">
        <v>41</v>
      </c>
      <c r="Z9" s="107"/>
      <c r="AA9" s="300"/>
    </row>
    <row r="10" spans="1:27" s="1" customFormat="1" ht="35.25" customHeight="1">
      <c r="A10" s="42">
        <v>0</v>
      </c>
      <c r="B10" s="43"/>
      <c r="C10" s="44"/>
      <c r="D10" s="42">
        <v>0</v>
      </c>
      <c r="E10" s="43"/>
      <c r="F10" s="44"/>
      <c r="G10" s="42">
        <v>0</v>
      </c>
      <c r="H10" s="43"/>
      <c r="I10" s="44"/>
      <c r="J10" s="42">
        <v>0</v>
      </c>
      <c r="K10" s="43"/>
      <c r="L10" s="44"/>
      <c r="M10" s="42">
        <v>38</v>
      </c>
      <c r="N10" s="43"/>
      <c r="O10" s="44"/>
      <c r="P10" s="42">
        <v>0</v>
      </c>
      <c r="Q10" s="43"/>
      <c r="R10" s="44"/>
      <c r="S10" s="42">
        <v>0</v>
      </c>
      <c r="T10" s="43"/>
      <c r="U10" s="44"/>
      <c r="V10" s="42">
        <v>0</v>
      </c>
      <c r="W10" s="43"/>
      <c r="X10" s="44"/>
      <c r="Y10" s="304">
        <v>245</v>
      </c>
      <c r="Z10" s="305"/>
      <c r="AA10" s="306"/>
    </row>
    <row r="11" spans="1:27" s="1" customFormat="1" ht="35.25" customHeight="1">
      <c r="A11" s="42">
        <v>0</v>
      </c>
      <c r="B11" s="43"/>
      <c r="C11" s="44"/>
      <c r="D11" s="42">
        <v>0</v>
      </c>
      <c r="E11" s="43"/>
      <c r="F11" s="44"/>
      <c r="G11" s="42">
        <v>0</v>
      </c>
      <c r="H11" s="43"/>
      <c r="I11" s="44"/>
      <c r="J11" s="42">
        <v>0</v>
      </c>
      <c r="K11" s="43"/>
      <c r="L11" s="44"/>
      <c r="M11" s="42">
        <v>82</v>
      </c>
      <c r="N11" s="43"/>
      <c r="O11" s="44"/>
      <c r="P11" s="42">
        <v>0</v>
      </c>
      <c r="Q11" s="43"/>
      <c r="R11" s="44"/>
      <c r="S11" s="42">
        <v>2</v>
      </c>
      <c r="T11" s="43"/>
      <c r="U11" s="44"/>
      <c r="V11" s="42">
        <v>0</v>
      </c>
      <c r="W11" s="43"/>
      <c r="X11" s="44"/>
      <c r="Y11" s="304">
        <v>971</v>
      </c>
      <c r="Z11" s="305"/>
      <c r="AA11" s="306"/>
    </row>
    <row r="12" spans="1:27" s="1" customFormat="1" ht="35.25" customHeight="1">
      <c r="A12" s="42">
        <v>0</v>
      </c>
      <c r="B12" s="43"/>
      <c r="C12" s="44"/>
      <c r="D12" s="42">
        <v>0</v>
      </c>
      <c r="E12" s="43"/>
      <c r="F12" s="44"/>
      <c r="G12" s="42">
        <v>0</v>
      </c>
      <c r="H12" s="43"/>
      <c r="I12" s="44"/>
      <c r="J12" s="42">
        <v>0</v>
      </c>
      <c r="K12" s="43"/>
      <c r="L12" s="44"/>
      <c r="M12" s="42">
        <v>58</v>
      </c>
      <c r="N12" s="43"/>
      <c r="O12" s="44"/>
      <c r="P12" s="42">
        <v>0</v>
      </c>
      <c r="Q12" s="43"/>
      <c r="R12" s="44"/>
      <c r="S12" s="42">
        <v>0</v>
      </c>
      <c r="T12" s="43"/>
      <c r="U12" s="44"/>
      <c r="V12" s="42">
        <v>0</v>
      </c>
      <c r="W12" s="43"/>
      <c r="X12" s="44"/>
      <c r="Y12" s="304">
        <v>674</v>
      </c>
      <c r="Z12" s="305"/>
      <c r="AA12" s="306"/>
    </row>
    <row r="13" spans="1:27" s="1" customFormat="1" ht="35.25" customHeight="1">
      <c r="A13" s="42">
        <v>0</v>
      </c>
      <c r="B13" s="43"/>
      <c r="C13" s="44"/>
      <c r="D13" s="42">
        <v>0</v>
      </c>
      <c r="E13" s="43"/>
      <c r="F13" s="44"/>
      <c r="G13" s="42">
        <v>0</v>
      </c>
      <c r="H13" s="43"/>
      <c r="I13" s="44"/>
      <c r="J13" s="42">
        <v>0</v>
      </c>
      <c r="K13" s="43"/>
      <c r="L13" s="44"/>
      <c r="M13" s="42">
        <v>41</v>
      </c>
      <c r="N13" s="43"/>
      <c r="O13" s="44"/>
      <c r="P13" s="42">
        <v>0</v>
      </c>
      <c r="Q13" s="43"/>
      <c r="R13" s="44"/>
      <c r="S13" s="42">
        <v>2</v>
      </c>
      <c r="T13" s="43"/>
      <c r="U13" s="44"/>
      <c r="V13" s="42">
        <v>0</v>
      </c>
      <c r="W13" s="43"/>
      <c r="X13" s="44"/>
      <c r="Y13" s="304">
        <v>690</v>
      </c>
      <c r="Z13" s="305"/>
      <c r="AA13" s="306"/>
    </row>
    <row r="14" spans="1:27" s="1" customFormat="1" ht="35.25" customHeight="1">
      <c r="A14" s="42">
        <v>0</v>
      </c>
      <c r="B14" s="43"/>
      <c r="C14" s="44"/>
      <c r="D14" s="42">
        <v>0</v>
      </c>
      <c r="E14" s="43"/>
      <c r="F14" s="44"/>
      <c r="G14" s="42">
        <v>0</v>
      </c>
      <c r="H14" s="43"/>
      <c r="I14" s="44"/>
      <c r="J14" s="42">
        <v>0</v>
      </c>
      <c r="K14" s="43"/>
      <c r="L14" s="44"/>
      <c r="M14" s="42">
        <v>107</v>
      </c>
      <c r="N14" s="43"/>
      <c r="O14" s="44"/>
      <c r="P14" s="42">
        <v>0</v>
      </c>
      <c r="Q14" s="43"/>
      <c r="R14" s="44"/>
      <c r="S14" s="42">
        <v>0</v>
      </c>
      <c r="T14" s="43"/>
      <c r="U14" s="44"/>
      <c r="V14" s="42">
        <v>0</v>
      </c>
      <c r="W14" s="43"/>
      <c r="X14" s="44"/>
      <c r="Y14" s="304">
        <v>2081</v>
      </c>
      <c r="Z14" s="305"/>
      <c r="AA14" s="306"/>
    </row>
    <row r="15" spans="1:27" s="1" customFormat="1" ht="35.25" customHeight="1">
      <c r="A15" s="42">
        <v>0</v>
      </c>
      <c r="B15" s="43"/>
      <c r="C15" s="44"/>
      <c r="D15" s="42">
        <v>0</v>
      </c>
      <c r="E15" s="43"/>
      <c r="F15" s="44"/>
      <c r="G15" s="42">
        <v>0</v>
      </c>
      <c r="H15" s="43"/>
      <c r="I15" s="44"/>
      <c r="J15" s="42">
        <v>0</v>
      </c>
      <c r="K15" s="43"/>
      <c r="L15" s="44"/>
      <c r="M15" s="42">
        <v>142</v>
      </c>
      <c r="N15" s="43"/>
      <c r="O15" s="44"/>
      <c r="P15" s="42">
        <v>0</v>
      </c>
      <c r="Q15" s="43"/>
      <c r="R15" s="44"/>
      <c r="S15" s="42">
        <v>0</v>
      </c>
      <c r="T15" s="43"/>
      <c r="U15" s="44"/>
      <c r="V15" s="42">
        <v>0</v>
      </c>
      <c r="W15" s="43"/>
      <c r="X15" s="44"/>
      <c r="Y15" s="304">
        <v>3532</v>
      </c>
      <c r="Z15" s="305"/>
      <c r="AA15" s="306"/>
    </row>
    <row r="16" spans="1:27" s="1" customFormat="1" ht="35.25" customHeight="1">
      <c r="A16" s="42">
        <v>0</v>
      </c>
      <c r="B16" s="43"/>
      <c r="C16" s="44"/>
      <c r="D16" s="42">
        <v>0</v>
      </c>
      <c r="E16" s="43"/>
      <c r="F16" s="44"/>
      <c r="G16" s="42">
        <v>0</v>
      </c>
      <c r="H16" s="43"/>
      <c r="I16" s="44"/>
      <c r="J16" s="42">
        <v>0</v>
      </c>
      <c r="K16" s="43"/>
      <c r="L16" s="44"/>
      <c r="M16" s="42">
        <v>208</v>
      </c>
      <c r="N16" s="43"/>
      <c r="O16" s="44"/>
      <c r="P16" s="42">
        <v>0</v>
      </c>
      <c r="Q16" s="43"/>
      <c r="R16" s="44"/>
      <c r="S16" s="42">
        <v>0</v>
      </c>
      <c r="T16" s="43"/>
      <c r="U16" s="44"/>
      <c r="V16" s="42">
        <v>0</v>
      </c>
      <c r="W16" s="43"/>
      <c r="X16" s="44"/>
      <c r="Y16" s="304">
        <v>5014</v>
      </c>
      <c r="Z16" s="305"/>
      <c r="AA16" s="306"/>
    </row>
    <row r="17" spans="1:27" s="1" customFormat="1" ht="35.25" customHeight="1">
      <c r="A17" s="45">
        <f>SUM(A10:C16)</f>
        <v>0</v>
      </c>
      <c r="B17" s="46"/>
      <c r="C17" s="47"/>
      <c r="D17" s="45">
        <f>SUM(D10:F16)</f>
        <v>0</v>
      </c>
      <c r="E17" s="46"/>
      <c r="F17" s="47"/>
      <c r="G17" s="45">
        <f>SUM(G10:I16)</f>
        <v>0</v>
      </c>
      <c r="H17" s="46"/>
      <c r="I17" s="47"/>
      <c r="J17" s="45">
        <f>SUM(J10:L16)</f>
        <v>0</v>
      </c>
      <c r="K17" s="46"/>
      <c r="L17" s="47"/>
      <c r="M17" s="45">
        <f>SUM(M10:O16)</f>
        <v>676</v>
      </c>
      <c r="N17" s="46"/>
      <c r="O17" s="47"/>
      <c r="P17" s="45">
        <f>SUM(P10:R16)</f>
        <v>0</v>
      </c>
      <c r="Q17" s="46"/>
      <c r="R17" s="47"/>
      <c r="S17" s="45">
        <f>SUM(S10:U16)</f>
        <v>4</v>
      </c>
      <c r="T17" s="46"/>
      <c r="U17" s="47"/>
      <c r="V17" s="45">
        <f>SUM(V10:X16)</f>
        <v>0</v>
      </c>
      <c r="W17" s="46"/>
      <c r="X17" s="47"/>
      <c r="Y17" s="45">
        <f>SUM(Y10:AA16)</f>
        <v>13207</v>
      </c>
      <c r="Z17" s="46"/>
      <c r="AA17" s="122"/>
    </row>
    <row r="18" spans="1:27" s="1" customFormat="1" ht="35.25" customHeight="1">
      <c r="A18" s="42">
        <v>0</v>
      </c>
      <c r="B18" s="43"/>
      <c r="C18" s="44"/>
      <c r="D18" s="42">
        <v>0</v>
      </c>
      <c r="E18" s="43"/>
      <c r="F18" s="44"/>
      <c r="G18" s="42">
        <v>0</v>
      </c>
      <c r="H18" s="43"/>
      <c r="I18" s="44"/>
      <c r="J18" s="42">
        <v>0</v>
      </c>
      <c r="K18" s="43"/>
      <c r="L18" s="44"/>
      <c r="M18" s="42">
        <v>203</v>
      </c>
      <c r="N18" s="43"/>
      <c r="O18" s="44"/>
      <c r="P18" s="42">
        <v>0</v>
      </c>
      <c r="Q18" s="43"/>
      <c r="R18" s="44"/>
      <c r="S18" s="42">
        <v>0</v>
      </c>
      <c r="T18" s="43"/>
      <c r="U18" s="44"/>
      <c r="V18" s="42">
        <v>0</v>
      </c>
      <c r="W18" s="43"/>
      <c r="X18" s="44"/>
      <c r="Y18" s="304">
        <v>5559</v>
      </c>
      <c r="Z18" s="305"/>
      <c r="AA18" s="306"/>
    </row>
    <row r="19" spans="1:27" s="1" customFormat="1" ht="35.25" customHeight="1">
      <c r="A19" s="42">
        <v>0</v>
      </c>
      <c r="B19" s="43"/>
      <c r="C19" s="44"/>
      <c r="D19" s="42">
        <v>0</v>
      </c>
      <c r="E19" s="43"/>
      <c r="F19" s="44"/>
      <c r="G19" s="42">
        <v>0</v>
      </c>
      <c r="H19" s="43"/>
      <c r="I19" s="44"/>
      <c r="J19" s="42">
        <v>0</v>
      </c>
      <c r="K19" s="43"/>
      <c r="L19" s="44"/>
      <c r="M19" s="42">
        <v>9</v>
      </c>
      <c r="N19" s="43"/>
      <c r="O19" s="44"/>
      <c r="P19" s="42">
        <v>0</v>
      </c>
      <c r="Q19" s="43"/>
      <c r="R19" s="44"/>
      <c r="S19" s="42">
        <v>0</v>
      </c>
      <c r="T19" s="43"/>
      <c r="U19" s="44"/>
      <c r="V19" s="42">
        <v>0</v>
      </c>
      <c r="W19" s="43"/>
      <c r="X19" s="44"/>
      <c r="Y19" s="304">
        <v>278</v>
      </c>
      <c r="Z19" s="305"/>
      <c r="AA19" s="306"/>
    </row>
    <row r="20" spans="1:27" s="1" customFormat="1" ht="35.25" customHeight="1">
      <c r="A20" s="42">
        <v>0</v>
      </c>
      <c r="B20" s="43"/>
      <c r="C20" s="44"/>
      <c r="D20" s="42">
        <v>0</v>
      </c>
      <c r="E20" s="43"/>
      <c r="F20" s="44"/>
      <c r="G20" s="42">
        <v>0</v>
      </c>
      <c r="H20" s="43"/>
      <c r="I20" s="44"/>
      <c r="J20" s="42">
        <v>0</v>
      </c>
      <c r="K20" s="43"/>
      <c r="L20" s="44"/>
      <c r="M20" s="42">
        <v>33</v>
      </c>
      <c r="N20" s="43"/>
      <c r="O20" s="44"/>
      <c r="P20" s="42">
        <v>0</v>
      </c>
      <c r="Q20" s="43"/>
      <c r="R20" s="44"/>
      <c r="S20" s="42">
        <v>0</v>
      </c>
      <c r="T20" s="43"/>
      <c r="U20" s="44"/>
      <c r="V20" s="42">
        <v>0</v>
      </c>
      <c r="W20" s="43"/>
      <c r="X20" s="44"/>
      <c r="Y20" s="304">
        <v>1250</v>
      </c>
      <c r="Z20" s="305"/>
      <c r="AA20" s="306"/>
    </row>
    <row r="21" spans="1:27" s="1" customFormat="1" ht="35.25" customHeight="1">
      <c r="A21" s="42">
        <v>0</v>
      </c>
      <c r="B21" s="43"/>
      <c r="C21" s="44"/>
      <c r="D21" s="42">
        <v>0</v>
      </c>
      <c r="E21" s="43"/>
      <c r="F21" s="44"/>
      <c r="G21" s="42">
        <v>0</v>
      </c>
      <c r="H21" s="43"/>
      <c r="I21" s="44"/>
      <c r="J21" s="42">
        <v>0</v>
      </c>
      <c r="K21" s="43"/>
      <c r="L21" s="44"/>
      <c r="M21" s="42">
        <v>104</v>
      </c>
      <c r="N21" s="43"/>
      <c r="O21" s="44"/>
      <c r="P21" s="42">
        <v>0</v>
      </c>
      <c r="Q21" s="43"/>
      <c r="R21" s="44"/>
      <c r="S21" s="42">
        <v>0</v>
      </c>
      <c r="T21" s="43"/>
      <c r="U21" s="44"/>
      <c r="V21" s="42">
        <v>0</v>
      </c>
      <c r="W21" s="43"/>
      <c r="X21" s="44"/>
      <c r="Y21" s="304">
        <v>5075</v>
      </c>
      <c r="Z21" s="305"/>
      <c r="AA21" s="306"/>
    </row>
    <row r="22" spans="1:27" s="1" customFormat="1" ht="35.25" customHeight="1">
      <c r="A22" s="42">
        <v>0</v>
      </c>
      <c r="B22" s="43"/>
      <c r="C22" s="44"/>
      <c r="D22" s="42">
        <v>0</v>
      </c>
      <c r="E22" s="43"/>
      <c r="F22" s="44"/>
      <c r="G22" s="42">
        <v>0</v>
      </c>
      <c r="H22" s="43"/>
      <c r="I22" s="44"/>
      <c r="J22" s="42">
        <v>0</v>
      </c>
      <c r="K22" s="43"/>
      <c r="L22" s="44"/>
      <c r="M22" s="42">
        <v>50</v>
      </c>
      <c r="N22" s="43"/>
      <c r="O22" s="44"/>
      <c r="P22" s="42">
        <v>0</v>
      </c>
      <c r="Q22" s="43"/>
      <c r="R22" s="44"/>
      <c r="S22" s="42">
        <v>0</v>
      </c>
      <c r="T22" s="43"/>
      <c r="U22" s="44"/>
      <c r="V22" s="42">
        <v>0</v>
      </c>
      <c r="W22" s="43"/>
      <c r="X22" s="44"/>
      <c r="Y22" s="304">
        <v>2168</v>
      </c>
      <c r="Z22" s="305"/>
      <c r="AA22" s="306"/>
    </row>
    <row r="23" spans="1:27" s="1" customFormat="1" ht="35.25" customHeight="1">
      <c r="A23" s="42">
        <v>0</v>
      </c>
      <c r="B23" s="43"/>
      <c r="C23" s="44"/>
      <c r="D23" s="42">
        <v>0</v>
      </c>
      <c r="E23" s="43"/>
      <c r="F23" s="44"/>
      <c r="G23" s="42">
        <v>0</v>
      </c>
      <c r="H23" s="43"/>
      <c r="I23" s="44"/>
      <c r="J23" s="42">
        <v>0</v>
      </c>
      <c r="K23" s="43"/>
      <c r="L23" s="44"/>
      <c r="M23" s="42">
        <v>0</v>
      </c>
      <c r="N23" s="43"/>
      <c r="O23" s="44"/>
      <c r="P23" s="42">
        <v>0</v>
      </c>
      <c r="Q23" s="43"/>
      <c r="R23" s="44"/>
      <c r="S23" s="42">
        <v>0</v>
      </c>
      <c r="T23" s="43"/>
      <c r="U23" s="44"/>
      <c r="V23" s="42">
        <v>0</v>
      </c>
      <c r="W23" s="43"/>
      <c r="X23" s="44"/>
      <c r="Y23" s="304">
        <v>0</v>
      </c>
      <c r="Z23" s="305"/>
      <c r="AA23" s="306"/>
    </row>
    <row r="24" spans="1:27" s="1" customFormat="1" ht="35.25" customHeight="1">
      <c r="A24" s="42">
        <v>0</v>
      </c>
      <c r="B24" s="43"/>
      <c r="C24" s="44"/>
      <c r="D24" s="42">
        <v>0</v>
      </c>
      <c r="E24" s="43"/>
      <c r="F24" s="44"/>
      <c r="G24" s="42">
        <v>0</v>
      </c>
      <c r="H24" s="43"/>
      <c r="I24" s="44"/>
      <c r="J24" s="42">
        <v>0</v>
      </c>
      <c r="K24" s="43"/>
      <c r="L24" s="44"/>
      <c r="M24" s="42">
        <v>0</v>
      </c>
      <c r="N24" s="43"/>
      <c r="O24" s="44"/>
      <c r="P24" s="42">
        <v>0</v>
      </c>
      <c r="Q24" s="43"/>
      <c r="R24" s="44"/>
      <c r="S24" s="42">
        <v>0</v>
      </c>
      <c r="T24" s="43"/>
      <c r="U24" s="44"/>
      <c r="V24" s="42">
        <v>0</v>
      </c>
      <c r="W24" s="43"/>
      <c r="X24" s="44"/>
      <c r="Y24" s="304">
        <v>0</v>
      </c>
      <c r="Z24" s="305"/>
      <c r="AA24" s="306"/>
    </row>
    <row r="25" spans="1:27" s="1" customFormat="1" ht="35.25" customHeight="1">
      <c r="A25" s="45">
        <f>SUM(A18:C24)</f>
        <v>0</v>
      </c>
      <c r="B25" s="46"/>
      <c r="C25" s="47"/>
      <c r="D25" s="45">
        <f>SUM(D18:F24)</f>
        <v>0</v>
      </c>
      <c r="E25" s="46"/>
      <c r="F25" s="47"/>
      <c r="G25" s="45">
        <f>SUM(G18:I24)</f>
        <v>0</v>
      </c>
      <c r="H25" s="46"/>
      <c r="I25" s="47"/>
      <c r="J25" s="45">
        <f>SUM(J18:L24)</f>
        <v>0</v>
      </c>
      <c r="K25" s="46"/>
      <c r="L25" s="47"/>
      <c r="M25" s="45">
        <f>SUM(M18:O24)</f>
        <v>399</v>
      </c>
      <c r="N25" s="46"/>
      <c r="O25" s="47"/>
      <c r="P25" s="45">
        <f>SUM(P18:R24)</f>
        <v>0</v>
      </c>
      <c r="Q25" s="46"/>
      <c r="R25" s="47"/>
      <c r="S25" s="45">
        <f>SUM(S18:U24)</f>
        <v>0</v>
      </c>
      <c r="T25" s="46"/>
      <c r="U25" s="47"/>
      <c r="V25" s="45">
        <f>SUM(V18:X24)</f>
        <v>0</v>
      </c>
      <c r="W25" s="46"/>
      <c r="X25" s="47"/>
      <c r="Y25" s="45">
        <f>SUM(Y18:AA24)</f>
        <v>14330</v>
      </c>
      <c r="Z25" s="46"/>
      <c r="AA25" s="122"/>
    </row>
    <row r="26" spans="1:27" s="1" customFormat="1" ht="35.25" customHeight="1">
      <c r="A26" s="42">
        <v>168</v>
      </c>
      <c r="B26" s="43"/>
      <c r="C26" s="44"/>
      <c r="D26" s="42">
        <v>72</v>
      </c>
      <c r="E26" s="43"/>
      <c r="F26" s="44"/>
      <c r="G26" s="42">
        <v>0</v>
      </c>
      <c r="H26" s="43"/>
      <c r="I26" s="44"/>
      <c r="J26" s="42">
        <v>0</v>
      </c>
      <c r="K26" s="43"/>
      <c r="L26" s="44"/>
      <c r="M26" s="42">
        <v>649</v>
      </c>
      <c r="N26" s="43"/>
      <c r="O26" s="44"/>
      <c r="P26" s="42">
        <v>0</v>
      </c>
      <c r="Q26" s="43"/>
      <c r="R26" s="44"/>
      <c r="S26" s="42">
        <v>0</v>
      </c>
      <c r="T26" s="43"/>
      <c r="U26" s="44"/>
      <c r="V26" s="42">
        <v>0</v>
      </c>
      <c r="W26" s="43"/>
      <c r="X26" s="44"/>
      <c r="Y26" s="304">
        <v>22461</v>
      </c>
      <c r="Z26" s="305"/>
      <c r="AA26" s="306"/>
    </row>
    <row r="27" spans="1:27" s="1" customFormat="1" ht="35.25" customHeight="1">
      <c r="A27" s="42">
        <v>40</v>
      </c>
      <c r="B27" s="43"/>
      <c r="C27" s="44"/>
      <c r="D27" s="42">
        <v>8</v>
      </c>
      <c r="E27" s="43"/>
      <c r="F27" s="44"/>
      <c r="G27" s="42">
        <v>0</v>
      </c>
      <c r="H27" s="43"/>
      <c r="I27" s="44"/>
      <c r="J27" s="42">
        <v>0</v>
      </c>
      <c r="K27" s="43"/>
      <c r="L27" s="44"/>
      <c r="M27" s="42">
        <v>40</v>
      </c>
      <c r="N27" s="43"/>
      <c r="O27" s="44"/>
      <c r="P27" s="42">
        <v>0</v>
      </c>
      <c r="Q27" s="43"/>
      <c r="R27" s="44"/>
      <c r="S27" s="42">
        <v>2</v>
      </c>
      <c r="T27" s="43"/>
      <c r="U27" s="44"/>
      <c r="V27" s="42">
        <v>0</v>
      </c>
      <c r="W27" s="43"/>
      <c r="X27" s="44"/>
      <c r="Y27" s="304">
        <v>969</v>
      </c>
      <c r="Z27" s="305"/>
      <c r="AA27" s="306"/>
    </row>
    <row r="28" spans="1:27" s="1" customFormat="1" ht="35.25" customHeight="1">
      <c r="A28" s="42">
        <v>18</v>
      </c>
      <c r="B28" s="43"/>
      <c r="C28" s="44"/>
      <c r="D28" s="42">
        <v>3</v>
      </c>
      <c r="E28" s="43"/>
      <c r="F28" s="44"/>
      <c r="G28" s="42">
        <v>0</v>
      </c>
      <c r="H28" s="43"/>
      <c r="I28" s="44"/>
      <c r="J28" s="42">
        <v>0</v>
      </c>
      <c r="K28" s="43"/>
      <c r="L28" s="44"/>
      <c r="M28" s="42">
        <v>22</v>
      </c>
      <c r="N28" s="43"/>
      <c r="O28" s="44"/>
      <c r="P28" s="42">
        <v>0</v>
      </c>
      <c r="Q28" s="43"/>
      <c r="R28" s="44"/>
      <c r="S28" s="42">
        <v>0</v>
      </c>
      <c r="T28" s="43"/>
      <c r="U28" s="44"/>
      <c r="V28" s="42">
        <v>0</v>
      </c>
      <c r="W28" s="43"/>
      <c r="X28" s="44"/>
      <c r="Y28" s="304">
        <v>1124</v>
      </c>
      <c r="Z28" s="305"/>
      <c r="AA28" s="306"/>
    </row>
    <row r="29" spans="1:27" s="1" customFormat="1" ht="35.25" customHeight="1">
      <c r="A29" s="42">
        <v>32</v>
      </c>
      <c r="B29" s="43"/>
      <c r="C29" s="44"/>
      <c r="D29" s="42">
        <v>1</v>
      </c>
      <c r="E29" s="43"/>
      <c r="F29" s="44"/>
      <c r="G29" s="42">
        <v>0</v>
      </c>
      <c r="H29" s="43"/>
      <c r="I29" s="44"/>
      <c r="J29" s="42">
        <v>0</v>
      </c>
      <c r="K29" s="43"/>
      <c r="L29" s="44"/>
      <c r="M29" s="42">
        <v>11</v>
      </c>
      <c r="N29" s="43"/>
      <c r="O29" s="44"/>
      <c r="P29" s="42">
        <v>0</v>
      </c>
      <c r="Q29" s="43"/>
      <c r="R29" s="44"/>
      <c r="S29" s="42">
        <v>0</v>
      </c>
      <c r="T29" s="43"/>
      <c r="U29" s="44"/>
      <c r="V29" s="42">
        <v>0</v>
      </c>
      <c r="W29" s="43"/>
      <c r="X29" s="44"/>
      <c r="Y29" s="304">
        <v>603</v>
      </c>
      <c r="Z29" s="305"/>
      <c r="AA29" s="306"/>
    </row>
    <row r="30" spans="1:27" s="1" customFormat="1" ht="35.25" customHeight="1">
      <c r="A30" s="42">
        <v>3</v>
      </c>
      <c r="B30" s="43"/>
      <c r="C30" s="44"/>
      <c r="D30" s="42">
        <v>0</v>
      </c>
      <c r="E30" s="43"/>
      <c r="F30" s="44"/>
      <c r="G30" s="42">
        <v>0</v>
      </c>
      <c r="H30" s="43"/>
      <c r="I30" s="44"/>
      <c r="J30" s="42">
        <v>0</v>
      </c>
      <c r="K30" s="43"/>
      <c r="L30" s="44"/>
      <c r="M30" s="42">
        <v>6</v>
      </c>
      <c r="N30" s="43"/>
      <c r="O30" s="44"/>
      <c r="P30" s="42">
        <v>0</v>
      </c>
      <c r="Q30" s="43"/>
      <c r="R30" s="44"/>
      <c r="S30" s="42">
        <v>0</v>
      </c>
      <c r="T30" s="43"/>
      <c r="U30" s="44"/>
      <c r="V30" s="42">
        <v>0</v>
      </c>
      <c r="W30" s="43"/>
      <c r="X30" s="44"/>
      <c r="Y30" s="304">
        <v>304</v>
      </c>
      <c r="Z30" s="305"/>
      <c r="AA30" s="306"/>
    </row>
    <row r="31" spans="1:27" s="1" customFormat="1" ht="35.25" customHeight="1">
      <c r="A31" s="42">
        <v>0</v>
      </c>
      <c r="B31" s="43"/>
      <c r="C31" s="44"/>
      <c r="D31" s="42">
        <v>0</v>
      </c>
      <c r="E31" s="43"/>
      <c r="F31" s="44"/>
      <c r="G31" s="42">
        <v>0</v>
      </c>
      <c r="H31" s="43"/>
      <c r="I31" s="44"/>
      <c r="J31" s="42">
        <v>0</v>
      </c>
      <c r="K31" s="43"/>
      <c r="L31" s="44"/>
      <c r="M31" s="42">
        <v>2</v>
      </c>
      <c r="N31" s="43"/>
      <c r="O31" s="44"/>
      <c r="P31" s="42">
        <v>0</v>
      </c>
      <c r="Q31" s="43"/>
      <c r="R31" s="44"/>
      <c r="S31" s="42">
        <v>0</v>
      </c>
      <c r="T31" s="43"/>
      <c r="U31" s="44"/>
      <c r="V31" s="42">
        <v>0</v>
      </c>
      <c r="W31" s="43"/>
      <c r="X31" s="44"/>
      <c r="Y31" s="304">
        <v>96</v>
      </c>
      <c r="Z31" s="305"/>
      <c r="AA31" s="306"/>
    </row>
    <row r="32" spans="1:27" s="1" customFormat="1" ht="35.25" customHeight="1">
      <c r="A32" s="42">
        <v>0</v>
      </c>
      <c r="B32" s="43"/>
      <c r="C32" s="44"/>
      <c r="D32" s="42">
        <v>0</v>
      </c>
      <c r="E32" s="43"/>
      <c r="F32" s="44"/>
      <c r="G32" s="42">
        <v>0</v>
      </c>
      <c r="H32" s="43"/>
      <c r="I32" s="44"/>
      <c r="J32" s="42">
        <v>0</v>
      </c>
      <c r="K32" s="43"/>
      <c r="L32" s="44"/>
      <c r="M32" s="42">
        <v>6</v>
      </c>
      <c r="N32" s="43"/>
      <c r="O32" s="44"/>
      <c r="P32" s="42">
        <v>0</v>
      </c>
      <c r="Q32" s="43"/>
      <c r="R32" s="44"/>
      <c r="S32" s="42">
        <v>0</v>
      </c>
      <c r="T32" s="43"/>
      <c r="U32" s="44"/>
      <c r="V32" s="42">
        <v>0</v>
      </c>
      <c r="W32" s="43"/>
      <c r="X32" s="44"/>
      <c r="Y32" s="304">
        <v>178</v>
      </c>
      <c r="Z32" s="305"/>
      <c r="AA32" s="306"/>
    </row>
    <row r="33" spans="1:27" s="1" customFormat="1" ht="35.25" customHeight="1">
      <c r="A33" s="45">
        <f>SUM(A26:C32)</f>
        <v>261</v>
      </c>
      <c r="B33" s="46"/>
      <c r="C33" s="47"/>
      <c r="D33" s="45">
        <f>SUM(D26:F32)</f>
        <v>84</v>
      </c>
      <c r="E33" s="46"/>
      <c r="F33" s="47"/>
      <c r="G33" s="45">
        <f>SUM(G26:I32)</f>
        <v>0</v>
      </c>
      <c r="H33" s="46"/>
      <c r="I33" s="47"/>
      <c r="J33" s="45">
        <f>SUM(J26:L32)</f>
        <v>0</v>
      </c>
      <c r="K33" s="46"/>
      <c r="L33" s="47"/>
      <c r="M33" s="45">
        <f>SUM(M26:O32)</f>
        <v>736</v>
      </c>
      <c r="N33" s="46"/>
      <c r="O33" s="47"/>
      <c r="P33" s="45">
        <f>SUM(P26:R32)</f>
        <v>0</v>
      </c>
      <c r="Q33" s="46"/>
      <c r="R33" s="47"/>
      <c r="S33" s="45">
        <f>SUM(S26:U32)</f>
        <v>2</v>
      </c>
      <c r="T33" s="46"/>
      <c r="U33" s="47"/>
      <c r="V33" s="45">
        <f>SUM(V26:X32)</f>
        <v>0</v>
      </c>
      <c r="W33" s="46"/>
      <c r="X33" s="47"/>
      <c r="Y33" s="45">
        <f>SUM(Y26:AA32)</f>
        <v>25735</v>
      </c>
      <c r="Z33" s="46"/>
      <c r="AA33" s="122"/>
    </row>
    <row r="34" spans="1:27" s="1" customFormat="1" ht="35.25" customHeight="1">
      <c r="A34" s="45">
        <f>SUM(A17)+SUM(A25)+SUM(A33)</f>
        <v>261</v>
      </c>
      <c r="B34" s="46"/>
      <c r="C34" s="47"/>
      <c r="D34" s="45">
        <f>SUM(D17)+SUM(D25)+SUM(D33)</f>
        <v>84</v>
      </c>
      <c r="E34" s="46"/>
      <c r="F34" s="47"/>
      <c r="G34" s="45">
        <f>SUM(G17)+SUM(G25)+SUM(G33)</f>
        <v>0</v>
      </c>
      <c r="H34" s="46"/>
      <c r="I34" s="47"/>
      <c r="J34" s="45">
        <f>SUM(J17)+SUM(J25)+SUM(J33)</f>
        <v>0</v>
      </c>
      <c r="K34" s="46"/>
      <c r="L34" s="47"/>
      <c r="M34" s="45">
        <f>SUM(M17)+SUM(M25)+SUM(M33)</f>
        <v>1811</v>
      </c>
      <c r="N34" s="46"/>
      <c r="O34" s="47"/>
      <c r="P34" s="45">
        <f>SUM(P17)+SUM(P25)+SUM(P33)</f>
        <v>0</v>
      </c>
      <c r="Q34" s="46"/>
      <c r="R34" s="47"/>
      <c r="S34" s="45">
        <f>SUM(S17)+SUM(S25)+SUM(S33)</f>
        <v>6</v>
      </c>
      <c r="T34" s="46"/>
      <c r="U34" s="47"/>
      <c r="V34" s="45">
        <f>SUM(V17)+SUM(V25)+SUM(V33)</f>
        <v>0</v>
      </c>
      <c r="W34" s="46"/>
      <c r="X34" s="47"/>
      <c r="Y34" s="45">
        <f>SUM(Y17)+SUM(Y25)+SUM(Y33)</f>
        <v>53272</v>
      </c>
      <c r="Z34" s="46"/>
      <c r="AA34" s="122"/>
    </row>
    <row r="35" spans="1:27" s="1" customFormat="1" ht="35.25" customHeight="1">
      <c r="A35" s="42">
        <v>0</v>
      </c>
      <c r="B35" s="43"/>
      <c r="C35" s="44"/>
      <c r="D35" s="42">
        <v>0</v>
      </c>
      <c r="E35" s="43"/>
      <c r="F35" s="44"/>
      <c r="G35" s="42">
        <v>0</v>
      </c>
      <c r="H35" s="43"/>
      <c r="I35" s="44"/>
      <c r="J35" s="42">
        <v>0</v>
      </c>
      <c r="K35" s="43"/>
      <c r="L35" s="44"/>
      <c r="M35" s="42">
        <v>0</v>
      </c>
      <c r="N35" s="43"/>
      <c r="O35" s="44"/>
      <c r="P35" s="42">
        <v>0</v>
      </c>
      <c r="Q35" s="43"/>
      <c r="R35" s="44"/>
      <c r="S35" s="42">
        <v>0</v>
      </c>
      <c r="T35" s="43"/>
      <c r="U35" s="44"/>
      <c r="V35" s="42">
        <v>0</v>
      </c>
      <c r="W35" s="43"/>
      <c r="X35" s="44"/>
      <c r="Y35" s="304">
        <v>0</v>
      </c>
      <c r="Z35" s="305"/>
      <c r="AA35" s="306"/>
    </row>
    <row r="36" spans="1:27" s="1" customFormat="1" ht="35.25" customHeight="1">
      <c r="A36" s="42">
        <v>0</v>
      </c>
      <c r="B36" s="43"/>
      <c r="C36" s="44"/>
      <c r="D36" s="42">
        <v>0</v>
      </c>
      <c r="E36" s="43"/>
      <c r="F36" s="44"/>
      <c r="G36" s="42">
        <v>0</v>
      </c>
      <c r="H36" s="43"/>
      <c r="I36" s="44"/>
      <c r="J36" s="42">
        <v>0</v>
      </c>
      <c r="K36" s="43"/>
      <c r="L36" s="44"/>
      <c r="M36" s="42">
        <v>12</v>
      </c>
      <c r="N36" s="43"/>
      <c r="O36" s="44"/>
      <c r="P36" s="42">
        <v>0</v>
      </c>
      <c r="Q36" s="43"/>
      <c r="R36" s="44"/>
      <c r="S36" s="42">
        <v>0</v>
      </c>
      <c r="T36" s="43"/>
      <c r="U36" s="44"/>
      <c r="V36" s="42">
        <v>0</v>
      </c>
      <c r="W36" s="43"/>
      <c r="X36" s="44"/>
      <c r="Y36" s="304">
        <v>68</v>
      </c>
      <c r="Z36" s="305"/>
      <c r="AA36" s="306"/>
    </row>
    <row r="37" spans="1:27" s="1" customFormat="1" ht="35.25" customHeight="1">
      <c r="A37" s="45">
        <f>SUM(A35:C36)</f>
        <v>0</v>
      </c>
      <c r="B37" s="46"/>
      <c r="C37" s="47"/>
      <c r="D37" s="45">
        <f>SUM(D35:F36)</f>
        <v>0</v>
      </c>
      <c r="E37" s="46"/>
      <c r="F37" s="47"/>
      <c r="G37" s="45">
        <f>SUM(G35:I36)</f>
        <v>0</v>
      </c>
      <c r="H37" s="46"/>
      <c r="I37" s="47"/>
      <c r="J37" s="45">
        <f>SUM(J35:L36)</f>
        <v>0</v>
      </c>
      <c r="K37" s="46"/>
      <c r="L37" s="47"/>
      <c r="M37" s="45">
        <f>SUM(M35:O36)</f>
        <v>12</v>
      </c>
      <c r="N37" s="46"/>
      <c r="O37" s="47"/>
      <c r="P37" s="45">
        <f>SUM(P35:R36)</f>
        <v>0</v>
      </c>
      <c r="Q37" s="46"/>
      <c r="R37" s="47"/>
      <c r="S37" s="45">
        <f>SUM(S35:U36)</f>
        <v>0</v>
      </c>
      <c r="T37" s="46"/>
      <c r="U37" s="47"/>
      <c r="V37" s="45">
        <f>SUM(V35:X36)</f>
        <v>0</v>
      </c>
      <c r="W37" s="46"/>
      <c r="X37" s="47"/>
      <c r="Y37" s="45">
        <f>SUM(Y35:AA36)</f>
        <v>68</v>
      </c>
      <c r="Z37" s="46"/>
      <c r="AA37" s="122"/>
    </row>
    <row r="38" spans="1:27" s="1" customFormat="1" ht="35.25" customHeight="1">
      <c r="A38" s="42">
        <v>2</v>
      </c>
      <c r="B38" s="43"/>
      <c r="C38" s="44"/>
      <c r="D38" s="42">
        <v>0</v>
      </c>
      <c r="E38" s="43"/>
      <c r="F38" s="44"/>
      <c r="G38" s="42">
        <v>82</v>
      </c>
      <c r="H38" s="43"/>
      <c r="I38" s="44"/>
      <c r="J38" s="42">
        <v>82</v>
      </c>
      <c r="K38" s="43"/>
      <c r="L38" s="44"/>
      <c r="M38" s="42">
        <v>1371</v>
      </c>
      <c r="N38" s="43"/>
      <c r="O38" s="44"/>
      <c r="P38" s="42">
        <v>0</v>
      </c>
      <c r="Q38" s="43"/>
      <c r="R38" s="44"/>
      <c r="S38" s="42">
        <v>0</v>
      </c>
      <c r="T38" s="43"/>
      <c r="U38" s="44"/>
      <c r="V38" s="42">
        <v>0</v>
      </c>
      <c r="W38" s="43"/>
      <c r="X38" s="44"/>
      <c r="Y38" s="304">
        <v>28722</v>
      </c>
      <c r="Z38" s="305"/>
      <c r="AA38" s="306"/>
    </row>
    <row r="39" spans="1:27" s="1" customFormat="1" ht="35.25" customHeight="1">
      <c r="A39" s="42">
        <v>1743</v>
      </c>
      <c r="B39" s="43"/>
      <c r="C39" s="44"/>
      <c r="D39" s="42">
        <v>386</v>
      </c>
      <c r="E39" s="43"/>
      <c r="F39" s="44"/>
      <c r="G39" s="42">
        <v>1077</v>
      </c>
      <c r="H39" s="43"/>
      <c r="I39" s="44"/>
      <c r="J39" s="42">
        <v>1077</v>
      </c>
      <c r="K39" s="43"/>
      <c r="L39" s="44"/>
      <c r="M39" s="42">
        <v>5743</v>
      </c>
      <c r="N39" s="43"/>
      <c r="O39" s="44"/>
      <c r="P39" s="42">
        <v>0</v>
      </c>
      <c r="Q39" s="43"/>
      <c r="R39" s="44"/>
      <c r="S39" s="42">
        <v>0</v>
      </c>
      <c r="T39" s="43"/>
      <c r="U39" s="44"/>
      <c r="V39" s="42">
        <v>0</v>
      </c>
      <c r="W39" s="43"/>
      <c r="X39" s="44"/>
      <c r="Y39" s="304">
        <v>137151</v>
      </c>
      <c r="Z39" s="305"/>
      <c r="AA39" s="306"/>
    </row>
    <row r="40" spans="1:27" s="1" customFormat="1" ht="35.25" customHeight="1">
      <c r="A40" s="45">
        <f>SUM(A38:C39)</f>
        <v>1745</v>
      </c>
      <c r="B40" s="46"/>
      <c r="C40" s="47"/>
      <c r="D40" s="45">
        <f>SUM(D38:F39)</f>
        <v>386</v>
      </c>
      <c r="E40" s="46"/>
      <c r="F40" s="47"/>
      <c r="G40" s="45">
        <f>SUM(G38:I39)</f>
        <v>1159</v>
      </c>
      <c r="H40" s="46"/>
      <c r="I40" s="47"/>
      <c r="J40" s="45">
        <f>SUM(J38:L39)</f>
        <v>1159</v>
      </c>
      <c r="K40" s="46"/>
      <c r="L40" s="47"/>
      <c r="M40" s="45">
        <f>SUM(M38:O39)</f>
        <v>7114</v>
      </c>
      <c r="N40" s="46"/>
      <c r="O40" s="47"/>
      <c r="P40" s="45">
        <f>SUM(P38:R39)</f>
        <v>0</v>
      </c>
      <c r="Q40" s="46"/>
      <c r="R40" s="47"/>
      <c r="S40" s="45">
        <f>SUM(S38:U39)</f>
        <v>0</v>
      </c>
      <c r="T40" s="46"/>
      <c r="U40" s="47"/>
      <c r="V40" s="45">
        <f>SUM(V38:X39)</f>
        <v>0</v>
      </c>
      <c r="W40" s="46"/>
      <c r="X40" s="47"/>
      <c r="Y40" s="45">
        <f>SUM(Y38:AA39)</f>
        <v>165873</v>
      </c>
      <c r="Z40" s="46"/>
      <c r="AA40" s="122"/>
    </row>
    <row r="41" spans="1:27" s="1" customFormat="1" ht="35.25" customHeight="1" thickBot="1">
      <c r="A41" s="301">
        <f>SUM('[1]9091'!AF32:AH32)+SUM('[1]9293'!AG39:AI39)+SUM('[1]9495'!AG34:AI34)+SUM('[1]9495'!AG37:AI37)+SUM('[1]9495'!AG40:AI40)</f>
        <v>4556</v>
      </c>
      <c r="B41" s="302"/>
      <c r="C41" s="303"/>
      <c r="D41" s="301">
        <f>SUM('[1]9091'!AI32:AK32)+SUM('[1]9293'!AJ39:AL39)+SUM('[1]9495'!AJ34:AL34)+SUM('[1]9495'!AJ37:AL37)+SUM('[1]9495'!AJ40:AL40)</f>
        <v>961</v>
      </c>
      <c r="E41" s="302"/>
      <c r="F41" s="303"/>
      <c r="G41" s="301">
        <f>SUM('[1]9091'!AL32:AN32)+SUM('[1]9293'!AM39:AO39)+SUM('[1]9495'!AM34:AO34)+SUM('[1]9495'!AM37:AO37)+SUM('[1]9495'!AM40:AO40)</f>
        <v>18892</v>
      </c>
      <c r="H41" s="302"/>
      <c r="I41" s="303"/>
      <c r="J41" s="301">
        <f>SUM('[1]9091'!AO32:AQ32)+SUM('[1]9293'!AP39:AR39)+SUM('[1]9495'!AP34:AR34)+SUM('[1]9495'!AP37:AR37)+SUM('[1]9495'!AP40:AR40)</f>
        <v>18892</v>
      </c>
      <c r="K41" s="302"/>
      <c r="L41" s="303"/>
      <c r="M41" s="301">
        <f>SUM('[1]9091'!AR32:AT32)+SUM('[1]9293'!AS39:AU39)+SUM('[1]9495'!AS34:AU34)+SUM('[1]9495'!AS37:AU37)+SUM('[1]9495'!AS40:AU40)</f>
        <v>451926</v>
      </c>
      <c r="N41" s="302"/>
      <c r="O41" s="303"/>
      <c r="P41" s="301">
        <f>SUM('[1]9091'!AU32:AW32)+SUM('[1]9293'!AV39:AX39)+SUM('[1]9495'!AV34:AX34)+SUM('[1]9495'!AV37:AX37)+SUM('[1]9495'!AV40:AX40)</f>
        <v>1</v>
      </c>
      <c r="Q41" s="302"/>
      <c r="R41" s="303"/>
      <c r="S41" s="301">
        <f>SUM('[1]9091'!AX32:AZ32)+SUM('[1]9293'!AY39:BA39)+SUM('[1]9495'!AY34:BA34)+SUM('[1]9495'!AY37:BA37)+SUM('[1]9495'!AY40:BA40)</f>
        <v>56</v>
      </c>
      <c r="T41" s="302"/>
      <c r="U41" s="303"/>
      <c r="V41" s="301">
        <f>SUM('[1]9091'!BA32:BC32)+SUM('[1]9293'!BB39:BD39)+SUM('[1]9495'!BB34:BD34)+SUM('[1]9495'!BB37:BD37)+SUM('[1]9495'!BB40:BD40)</f>
        <v>0</v>
      </c>
      <c r="W41" s="302"/>
      <c r="X41" s="303"/>
      <c r="Y41" s="307">
        <f>SUM('[1]9091'!BD32:BF32)+SUM('[1]9293'!BE39:BG39)+SUM('[1]9495'!BE34:BG34)+SUM('[1]9495'!BE37:BG37)+SUM('[1]9495'!BE40:BG40)</f>
        <v>17135388</v>
      </c>
      <c r="Z41" s="308"/>
      <c r="AA41" s="309"/>
    </row>
    <row r="42" spans="1:27" s="1" customFormat="1" ht="13.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="1" customFormat="1" ht="13.5" customHeight="1"/>
    <row r="44" s="1" customFormat="1" ht="13.5" customHeight="1"/>
  </sheetData>
  <mergeCells count="306">
    <mergeCell ref="Y41:AA41"/>
    <mergeCell ref="Y37:AA37"/>
    <mergeCell ref="Y38:AA38"/>
    <mergeCell ref="Y39:AA39"/>
    <mergeCell ref="Y40:AA40"/>
    <mergeCell ref="Y33:AA33"/>
    <mergeCell ref="Y34:AA34"/>
    <mergeCell ref="Y35:AA35"/>
    <mergeCell ref="Y36:AA36"/>
    <mergeCell ref="Y29:AA29"/>
    <mergeCell ref="Y30:AA30"/>
    <mergeCell ref="Y31:AA31"/>
    <mergeCell ref="Y32:AA32"/>
    <mergeCell ref="Y25:AA25"/>
    <mergeCell ref="Y26:AA26"/>
    <mergeCell ref="Y27:AA27"/>
    <mergeCell ref="Y28:AA28"/>
    <mergeCell ref="Y21:AA21"/>
    <mergeCell ref="Y22:AA22"/>
    <mergeCell ref="Y23:AA23"/>
    <mergeCell ref="Y24:AA24"/>
    <mergeCell ref="Y17:AA17"/>
    <mergeCell ref="Y18:AA18"/>
    <mergeCell ref="Y19:AA19"/>
    <mergeCell ref="Y20:AA20"/>
    <mergeCell ref="P41:R41"/>
    <mergeCell ref="S41:U41"/>
    <mergeCell ref="V41:X41"/>
    <mergeCell ref="Y10:AA10"/>
    <mergeCell ref="Y11:AA11"/>
    <mergeCell ref="Y12:AA12"/>
    <mergeCell ref="Y13:AA13"/>
    <mergeCell ref="Y14:AA14"/>
    <mergeCell ref="Y15:AA15"/>
    <mergeCell ref="Y16:AA16"/>
    <mergeCell ref="P39:R39"/>
    <mergeCell ref="S39:U39"/>
    <mergeCell ref="V39:X39"/>
    <mergeCell ref="P40:R40"/>
    <mergeCell ref="S40:U40"/>
    <mergeCell ref="V40:X40"/>
    <mergeCell ref="P37:R37"/>
    <mergeCell ref="S37:U37"/>
    <mergeCell ref="V37:X37"/>
    <mergeCell ref="P38:R38"/>
    <mergeCell ref="S38:U38"/>
    <mergeCell ref="V38:X38"/>
    <mergeCell ref="P35:R35"/>
    <mergeCell ref="S35:U35"/>
    <mergeCell ref="V35:X35"/>
    <mergeCell ref="P36:R36"/>
    <mergeCell ref="S36:U36"/>
    <mergeCell ref="V36:X36"/>
    <mergeCell ref="P33:R33"/>
    <mergeCell ref="S33:U33"/>
    <mergeCell ref="V33:X33"/>
    <mergeCell ref="P34:R34"/>
    <mergeCell ref="S34:U34"/>
    <mergeCell ref="V34:X34"/>
    <mergeCell ref="P31:R31"/>
    <mergeCell ref="S31:U31"/>
    <mergeCell ref="V31:X31"/>
    <mergeCell ref="P32:R32"/>
    <mergeCell ref="S32:U32"/>
    <mergeCell ref="V32:X32"/>
    <mergeCell ref="P29:R29"/>
    <mergeCell ref="S29:U29"/>
    <mergeCell ref="V29:X29"/>
    <mergeCell ref="P30:R30"/>
    <mergeCell ref="S30:U30"/>
    <mergeCell ref="V30:X30"/>
    <mergeCell ref="P27:R27"/>
    <mergeCell ref="S27:U27"/>
    <mergeCell ref="V27:X27"/>
    <mergeCell ref="P28:R28"/>
    <mergeCell ref="S28:U28"/>
    <mergeCell ref="V28:X28"/>
    <mergeCell ref="P25:R25"/>
    <mergeCell ref="S25:U25"/>
    <mergeCell ref="V25:X25"/>
    <mergeCell ref="P26:R26"/>
    <mergeCell ref="S26:U26"/>
    <mergeCell ref="V26:X26"/>
    <mergeCell ref="P23:R23"/>
    <mergeCell ref="S23:U23"/>
    <mergeCell ref="V23:X23"/>
    <mergeCell ref="P24:R24"/>
    <mergeCell ref="S24:U24"/>
    <mergeCell ref="V24:X24"/>
    <mergeCell ref="P21:R21"/>
    <mergeCell ref="S21:U21"/>
    <mergeCell ref="V21:X21"/>
    <mergeCell ref="P22:R22"/>
    <mergeCell ref="S22:U22"/>
    <mergeCell ref="V22:X22"/>
    <mergeCell ref="P19:R19"/>
    <mergeCell ref="S19:U19"/>
    <mergeCell ref="V19:X19"/>
    <mergeCell ref="P20:R20"/>
    <mergeCell ref="S20:U20"/>
    <mergeCell ref="V20:X20"/>
    <mergeCell ref="P17:R17"/>
    <mergeCell ref="S17:U17"/>
    <mergeCell ref="V17:X17"/>
    <mergeCell ref="P18:R18"/>
    <mergeCell ref="S18:U18"/>
    <mergeCell ref="V18:X18"/>
    <mergeCell ref="P15:R15"/>
    <mergeCell ref="S15:U15"/>
    <mergeCell ref="V15:X15"/>
    <mergeCell ref="P16:R16"/>
    <mergeCell ref="S16:U16"/>
    <mergeCell ref="V16:X16"/>
    <mergeCell ref="P13:R13"/>
    <mergeCell ref="S13:U13"/>
    <mergeCell ref="V13:X13"/>
    <mergeCell ref="P14:R14"/>
    <mergeCell ref="S14:U14"/>
    <mergeCell ref="V14:X14"/>
    <mergeCell ref="M41:O41"/>
    <mergeCell ref="P10:R10"/>
    <mergeCell ref="S10:U10"/>
    <mergeCell ref="V10:X10"/>
    <mergeCell ref="P11:R11"/>
    <mergeCell ref="S11:U11"/>
    <mergeCell ref="V11:X11"/>
    <mergeCell ref="P12:R12"/>
    <mergeCell ref="S12:U12"/>
    <mergeCell ref="V12:X12"/>
    <mergeCell ref="A41:C41"/>
    <mergeCell ref="D41:F41"/>
    <mergeCell ref="G41:I41"/>
    <mergeCell ref="J41:L41"/>
    <mergeCell ref="M39:O39"/>
    <mergeCell ref="A40:C40"/>
    <mergeCell ref="D40:F40"/>
    <mergeCell ref="G40:I40"/>
    <mergeCell ref="J40:L40"/>
    <mergeCell ref="M40:O40"/>
    <mergeCell ref="A39:C39"/>
    <mergeCell ref="D39:F39"/>
    <mergeCell ref="G39:I39"/>
    <mergeCell ref="J39:L39"/>
    <mergeCell ref="M37:O37"/>
    <mergeCell ref="A38:C38"/>
    <mergeCell ref="D38:F38"/>
    <mergeCell ref="G38:I38"/>
    <mergeCell ref="J38:L38"/>
    <mergeCell ref="M38:O38"/>
    <mergeCell ref="A37:C37"/>
    <mergeCell ref="D37:F37"/>
    <mergeCell ref="G37:I37"/>
    <mergeCell ref="J37:L37"/>
    <mergeCell ref="M35:O35"/>
    <mergeCell ref="A36:C36"/>
    <mergeCell ref="D36:F36"/>
    <mergeCell ref="G36:I36"/>
    <mergeCell ref="J36:L36"/>
    <mergeCell ref="M36:O36"/>
    <mergeCell ref="A35:C35"/>
    <mergeCell ref="D35:F35"/>
    <mergeCell ref="G35:I35"/>
    <mergeCell ref="J35:L35"/>
    <mergeCell ref="M33:O33"/>
    <mergeCell ref="A34:C34"/>
    <mergeCell ref="D34:F34"/>
    <mergeCell ref="G34:I34"/>
    <mergeCell ref="J34:L34"/>
    <mergeCell ref="M34:O34"/>
    <mergeCell ref="A33:C33"/>
    <mergeCell ref="D33:F33"/>
    <mergeCell ref="G33:I33"/>
    <mergeCell ref="J33:L33"/>
    <mergeCell ref="M31:O31"/>
    <mergeCell ref="A32:C32"/>
    <mergeCell ref="D32:F32"/>
    <mergeCell ref="G32:I32"/>
    <mergeCell ref="J32:L32"/>
    <mergeCell ref="M32:O32"/>
    <mergeCell ref="A31:C31"/>
    <mergeCell ref="D31:F31"/>
    <mergeCell ref="G31:I31"/>
    <mergeCell ref="J31:L31"/>
    <mergeCell ref="M29:O29"/>
    <mergeCell ref="A30:C30"/>
    <mergeCell ref="D30:F30"/>
    <mergeCell ref="G30:I30"/>
    <mergeCell ref="J30:L30"/>
    <mergeCell ref="M30:O30"/>
    <mergeCell ref="A29:C29"/>
    <mergeCell ref="D29:F29"/>
    <mergeCell ref="G29:I29"/>
    <mergeCell ref="J29:L29"/>
    <mergeCell ref="M27:O27"/>
    <mergeCell ref="A28:C28"/>
    <mergeCell ref="D28:F28"/>
    <mergeCell ref="G28:I28"/>
    <mergeCell ref="J28:L28"/>
    <mergeCell ref="M28:O28"/>
    <mergeCell ref="A27:C27"/>
    <mergeCell ref="D27:F27"/>
    <mergeCell ref="G27:I27"/>
    <mergeCell ref="J27:L27"/>
    <mergeCell ref="M25:O25"/>
    <mergeCell ref="A26:C26"/>
    <mergeCell ref="D26:F26"/>
    <mergeCell ref="G26:I26"/>
    <mergeCell ref="J26:L26"/>
    <mergeCell ref="M26:O26"/>
    <mergeCell ref="A25:C25"/>
    <mergeCell ref="D25:F25"/>
    <mergeCell ref="G25:I25"/>
    <mergeCell ref="J25:L25"/>
    <mergeCell ref="M23:O23"/>
    <mergeCell ref="A24:C24"/>
    <mergeCell ref="D24:F24"/>
    <mergeCell ref="G24:I24"/>
    <mergeCell ref="J24:L24"/>
    <mergeCell ref="M24:O24"/>
    <mergeCell ref="A23:C23"/>
    <mergeCell ref="D23:F23"/>
    <mergeCell ref="G23:I23"/>
    <mergeCell ref="J23:L23"/>
    <mergeCell ref="M21:O21"/>
    <mergeCell ref="A22:C22"/>
    <mergeCell ref="D22:F22"/>
    <mergeCell ref="G22:I22"/>
    <mergeCell ref="J22:L22"/>
    <mergeCell ref="M22:O22"/>
    <mergeCell ref="A21:C21"/>
    <mergeCell ref="D21:F21"/>
    <mergeCell ref="G21:I21"/>
    <mergeCell ref="J21:L21"/>
    <mergeCell ref="M19:O19"/>
    <mergeCell ref="A20:C20"/>
    <mergeCell ref="D20:F20"/>
    <mergeCell ref="G20:I20"/>
    <mergeCell ref="J20:L20"/>
    <mergeCell ref="M20:O20"/>
    <mergeCell ref="A19:C19"/>
    <mergeCell ref="D19:F19"/>
    <mergeCell ref="G19:I19"/>
    <mergeCell ref="J19:L19"/>
    <mergeCell ref="M17:O17"/>
    <mergeCell ref="A18:C18"/>
    <mergeCell ref="D18:F18"/>
    <mergeCell ref="G18:I18"/>
    <mergeCell ref="J18:L18"/>
    <mergeCell ref="M18:O18"/>
    <mergeCell ref="A17:C17"/>
    <mergeCell ref="D17:F17"/>
    <mergeCell ref="G17:I17"/>
    <mergeCell ref="J17:L17"/>
    <mergeCell ref="M15:O15"/>
    <mergeCell ref="A16:C16"/>
    <mergeCell ref="D16:F16"/>
    <mergeCell ref="G16:I16"/>
    <mergeCell ref="J16:L16"/>
    <mergeCell ref="M16:O16"/>
    <mergeCell ref="A15:C15"/>
    <mergeCell ref="D15:F15"/>
    <mergeCell ref="G15:I15"/>
    <mergeCell ref="J15:L15"/>
    <mergeCell ref="M13:O13"/>
    <mergeCell ref="A14:C14"/>
    <mergeCell ref="D14:F14"/>
    <mergeCell ref="G14:I14"/>
    <mergeCell ref="J14:L14"/>
    <mergeCell ref="M14:O14"/>
    <mergeCell ref="A13:C13"/>
    <mergeCell ref="D13:F13"/>
    <mergeCell ref="G13:I13"/>
    <mergeCell ref="J13:L13"/>
    <mergeCell ref="M11:O11"/>
    <mergeCell ref="A12:C12"/>
    <mergeCell ref="D12:F12"/>
    <mergeCell ref="G12:I12"/>
    <mergeCell ref="J12:L12"/>
    <mergeCell ref="M12:O12"/>
    <mergeCell ref="A11:C11"/>
    <mergeCell ref="D11:F11"/>
    <mergeCell ref="G11:I11"/>
    <mergeCell ref="J11:L11"/>
    <mergeCell ref="V9:X9"/>
    <mergeCell ref="Y9:AA9"/>
    <mergeCell ref="A10:C10"/>
    <mergeCell ref="D10:F10"/>
    <mergeCell ref="G10:I10"/>
    <mergeCell ref="J10:L10"/>
    <mergeCell ref="M10:O10"/>
    <mergeCell ref="J9:L9"/>
    <mergeCell ref="M9:O9"/>
    <mergeCell ref="P9:R9"/>
    <mergeCell ref="S9:U9"/>
    <mergeCell ref="A6:C8"/>
    <mergeCell ref="A9:C9"/>
    <mergeCell ref="D9:F9"/>
    <mergeCell ref="G9:I9"/>
    <mergeCell ref="M6:O8"/>
    <mergeCell ref="J6:L8"/>
    <mergeCell ref="G6:I8"/>
    <mergeCell ref="D6:F8"/>
    <mergeCell ref="Y6:AA8"/>
    <mergeCell ref="V6:X8"/>
    <mergeCell ref="S6:U8"/>
    <mergeCell ref="P6:R8"/>
  </mergeCells>
  <printOptions horizontalCentered="1"/>
  <pageMargins left="0.7874015748031497" right="0.7874015748031497" top="0.7874015748031497" bottom="0.5905511811023623" header="0" footer="0"/>
  <pageSetup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AK25"/>
  <sheetViews>
    <sheetView zoomScale="75" zoomScaleNormal="75" workbookViewId="0" topLeftCell="A1">
      <selection activeCell="B2" sqref="B2"/>
    </sheetView>
  </sheetViews>
  <sheetFormatPr defaultColWidth="9.00390625" defaultRowHeight="13.5"/>
  <cols>
    <col min="1" max="1" width="3.25390625" style="0" customWidth="1"/>
    <col min="2" max="3" width="3.50390625" style="0" customWidth="1"/>
    <col min="4" max="4" width="4.375" style="0" customWidth="1"/>
    <col min="5" max="6" width="4.50390625" style="0" hidden="1" customWidth="1"/>
    <col min="7" max="18" width="4.50390625" style="0" customWidth="1"/>
    <col min="19" max="19" width="4.375" style="0" customWidth="1"/>
    <col min="20" max="30" width="4.50390625" style="0" customWidth="1"/>
    <col min="31" max="31" width="8.25390625" style="0" customWidth="1"/>
    <col min="32" max="16384" width="2.625" style="0" customWidth="1"/>
  </cols>
  <sheetData>
    <row r="1" ht="34.5" customHeight="1"/>
    <row r="4" spans="1:37" ht="18.75" customHeight="1">
      <c r="A4" s="36" t="s">
        <v>83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</row>
    <row r="5" spans="1:37" ht="18.75" customHeight="1" thickBot="1">
      <c r="A5" s="37"/>
      <c r="B5" s="37"/>
      <c r="C5" s="37"/>
      <c r="D5" s="37"/>
      <c r="E5" s="37"/>
      <c r="F5" s="37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</row>
    <row r="6" spans="1:37" ht="15" customHeight="1">
      <c r="A6" s="27"/>
      <c r="B6" s="28"/>
      <c r="C6" s="28"/>
      <c r="D6" s="28"/>
      <c r="E6" s="349" t="s">
        <v>69</v>
      </c>
      <c r="F6" s="349"/>
      <c r="G6" s="349" t="s">
        <v>70</v>
      </c>
      <c r="H6" s="349"/>
      <c r="I6" s="349" t="s">
        <v>71</v>
      </c>
      <c r="J6" s="349"/>
      <c r="K6" s="349" t="s">
        <v>72</v>
      </c>
      <c r="L6" s="349"/>
      <c r="M6" s="349" t="s">
        <v>73</v>
      </c>
      <c r="N6" s="349"/>
      <c r="O6" s="349" t="s">
        <v>74</v>
      </c>
      <c r="P6" s="349"/>
      <c r="Q6" s="349" t="s">
        <v>75</v>
      </c>
      <c r="R6" s="349"/>
      <c r="S6" s="349" t="s">
        <v>76</v>
      </c>
      <c r="T6" s="349"/>
      <c r="U6" s="349" t="s">
        <v>77</v>
      </c>
      <c r="V6" s="349"/>
      <c r="W6" s="349" t="s">
        <v>78</v>
      </c>
      <c r="X6" s="349"/>
      <c r="Y6" s="349" t="s">
        <v>79</v>
      </c>
      <c r="Z6" s="349"/>
      <c r="AA6" s="61" t="s">
        <v>82</v>
      </c>
      <c r="AB6" s="61"/>
      <c r="AC6" s="60" t="s">
        <v>181</v>
      </c>
      <c r="AD6" s="62"/>
      <c r="AE6" s="354"/>
      <c r="AF6" s="7"/>
      <c r="AG6" s="7"/>
      <c r="AH6" s="7"/>
      <c r="AI6" s="7"/>
      <c r="AJ6" s="7"/>
      <c r="AK6" s="7"/>
    </row>
    <row r="7" spans="1:37" ht="15" customHeight="1">
      <c r="A7" s="30"/>
      <c r="B7" s="31"/>
      <c r="C7" s="31"/>
      <c r="D7" s="31"/>
      <c r="E7" s="350"/>
      <c r="F7" s="350"/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350"/>
      <c r="R7" s="350"/>
      <c r="S7" s="350"/>
      <c r="T7" s="350"/>
      <c r="U7" s="350"/>
      <c r="V7" s="350"/>
      <c r="W7" s="350"/>
      <c r="X7" s="350"/>
      <c r="Y7" s="350"/>
      <c r="Z7" s="350"/>
      <c r="AA7" s="64"/>
      <c r="AB7" s="64"/>
      <c r="AC7" s="63"/>
      <c r="AD7" s="65"/>
      <c r="AE7" s="355"/>
      <c r="AF7" s="7"/>
      <c r="AG7" s="7"/>
      <c r="AH7" s="7"/>
      <c r="AI7" s="7"/>
      <c r="AJ7" s="7"/>
      <c r="AK7" s="7"/>
    </row>
    <row r="8" spans="1:37" ht="15" customHeight="1">
      <c r="A8" s="30"/>
      <c r="B8" s="31"/>
      <c r="C8" s="31"/>
      <c r="D8" s="31"/>
      <c r="E8" s="350"/>
      <c r="F8" s="350"/>
      <c r="G8" s="350"/>
      <c r="H8" s="350"/>
      <c r="I8" s="350"/>
      <c r="J8" s="350"/>
      <c r="K8" s="350"/>
      <c r="L8" s="350"/>
      <c r="M8" s="350"/>
      <c r="N8" s="350"/>
      <c r="O8" s="350"/>
      <c r="P8" s="350"/>
      <c r="Q8" s="350"/>
      <c r="R8" s="350"/>
      <c r="S8" s="350"/>
      <c r="T8" s="350"/>
      <c r="U8" s="350"/>
      <c r="V8" s="350"/>
      <c r="W8" s="350"/>
      <c r="X8" s="350"/>
      <c r="Y8" s="350"/>
      <c r="Z8" s="350"/>
      <c r="AA8" s="64"/>
      <c r="AB8" s="64"/>
      <c r="AC8" s="63"/>
      <c r="AD8" s="65"/>
      <c r="AE8" s="352" t="s">
        <v>52</v>
      </c>
      <c r="AF8" s="7"/>
      <c r="AG8" s="7"/>
      <c r="AH8" s="7"/>
      <c r="AI8" s="7"/>
      <c r="AJ8" s="7"/>
      <c r="AK8" s="7"/>
    </row>
    <row r="9" spans="1:37" ht="15" customHeight="1">
      <c r="A9" s="33"/>
      <c r="B9" s="34"/>
      <c r="C9" s="34"/>
      <c r="D9" s="34"/>
      <c r="E9" s="351"/>
      <c r="F9" s="351"/>
      <c r="G9" s="351"/>
      <c r="H9" s="351"/>
      <c r="I9" s="351"/>
      <c r="J9" s="351"/>
      <c r="K9" s="351"/>
      <c r="L9" s="351"/>
      <c r="M9" s="351"/>
      <c r="N9" s="351"/>
      <c r="O9" s="351"/>
      <c r="P9" s="351"/>
      <c r="Q9" s="351"/>
      <c r="R9" s="351"/>
      <c r="S9" s="351"/>
      <c r="T9" s="351"/>
      <c r="U9" s="351"/>
      <c r="V9" s="351"/>
      <c r="W9" s="351"/>
      <c r="X9" s="351"/>
      <c r="Y9" s="351"/>
      <c r="Z9" s="351"/>
      <c r="AA9" s="64"/>
      <c r="AB9" s="64"/>
      <c r="AC9" s="356"/>
      <c r="AD9" s="357"/>
      <c r="AE9" s="353"/>
      <c r="AF9" s="7"/>
      <c r="AG9" s="7"/>
      <c r="AH9" s="7"/>
      <c r="AI9" s="7"/>
      <c r="AJ9" s="7"/>
      <c r="AK9" s="7"/>
    </row>
    <row r="10" spans="1:37" ht="67.5" customHeight="1">
      <c r="A10" s="310" t="s">
        <v>49</v>
      </c>
      <c r="B10" s="316" t="s">
        <v>115</v>
      </c>
      <c r="C10" s="317"/>
      <c r="D10" s="318"/>
      <c r="E10" s="320">
        <v>436741</v>
      </c>
      <c r="F10" s="320"/>
      <c r="G10" s="320">
        <v>442142</v>
      </c>
      <c r="H10" s="320"/>
      <c r="I10" s="320">
        <v>447684</v>
      </c>
      <c r="J10" s="320"/>
      <c r="K10" s="320">
        <v>452600</v>
      </c>
      <c r="L10" s="320"/>
      <c r="M10" s="320">
        <v>453390</v>
      </c>
      <c r="N10" s="320"/>
      <c r="O10" s="320">
        <v>453788</v>
      </c>
      <c r="P10" s="320"/>
      <c r="Q10" s="320">
        <v>451913</v>
      </c>
      <c r="R10" s="320"/>
      <c r="S10" s="333">
        <v>453387</v>
      </c>
      <c r="T10" s="333"/>
      <c r="U10" s="320">
        <v>453239</v>
      </c>
      <c r="V10" s="320"/>
      <c r="W10" s="320">
        <v>446156</v>
      </c>
      <c r="X10" s="320"/>
      <c r="Y10" s="332">
        <v>435808</v>
      </c>
      <c r="Z10" s="332"/>
      <c r="AA10" s="361">
        <v>427836</v>
      </c>
      <c r="AB10" s="362"/>
      <c r="AC10" s="332">
        <v>423229</v>
      </c>
      <c r="AD10" s="332"/>
      <c r="AE10" s="313">
        <v>86.4</v>
      </c>
      <c r="AF10" s="7"/>
      <c r="AG10" s="7"/>
      <c r="AH10" s="7"/>
      <c r="AI10" s="7"/>
      <c r="AJ10" s="7"/>
      <c r="AK10" s="7"/>
    </row>
    <row r="11" spans="1:37" ht="67.5" customHeight="1">
      <c r="A11" s="311"/>
      <c r="B11" s="316" t="s">
        <v>113</v>
      </c>
      <c r="C11" s="317"/>
      <c r="D11" s="317"/>
      <c r="E11" s="319">
        <v>102.3</v>
      </c>
      <c r="F11" s="319"/>
      <c r="G11" s="319">
        <f>G10/E10*100</f>
        <v>101.23665971365179</v>
      </c>
      <c r="H11" s="319"/>
      <c r="I11" s="319">
        <f>I10/G10*100</f>
        <v>101.25344346386456</v>
      </c>
      <c r="J11" s="319"/>
      <c r="K11" s="319">
        <f>K10/I10*100</f>
        <v>101.09809597841335</v>
      </c>
      <c r="L11" s="319"/>
      <c r="M11" s="319">
        <f>M10/K10*100</f>
        <v>100.17454706142289</v>
      </c>
      <c r="N11" s="319"/>
      <c r="O11" s="319">
        <f>O10/M10*100</f>
        <v>100.08778314475397</v>
      </c>
      <c r="P11" s="319"/>
      <c r="Q11" s="319">
        <f>Q10/O10*100</f>
        <v>99.58681146262131</v>
      </c>
      <c r="R11" s="319"/>
      <c r="S11" s="319">
        <f>S10/Q10*100</f>
        <v>100.32616897500182</v>
      </c>
      <c r="T11" s="319"/>
      <c r="U11" s="319">
        <f>U10/S10*100</f>
        <v>99.96735680555464</v>
      </c>
      <c r="V11" s="319"/>
      <c r="W11" s="319">
        <f>W10/U10*100</f>
        <v>98.43724833917646</v>
      </c>
      <c r="X11" s="319"/>
      <c r="Y11" s="319">
        <f>Y10/W10*100</f>
        <v>97.68063188660469</v>
      </c>
      <c r="Z11" s="319"/>
      <c r="AA11" s="363">
        <f>AA10/Y10*100</f>
        <v>98.17075409354578</v>
      </c>
      <c r="AB11" s="364"/>
      <c r="AC11" s="319">
        <f>AC10/AA10*100</f>
        <v>98.9231855196851</v>
      </c>
      <c r="AD11" s="319"/>
      <c r="AE11" s="314"/>
      <c r="AF11" s="7"/>
      <c r="AG11" s="7"/>
      <c r="AH11" s="7"/>
      <c r="AI11" s="7"/>
      <c r="AJ11" s="7"/>
      <c r="AK11" s="7"/>
    </row>
    <row r="12" spans="1:37" ht="67.5" customHeight="1">
      <c r="A12" s="312"/>
      <c r="B12" s="316" t="s">
        <v>108</v>
      </c>
      <c r="C12" s="317"/>
      <c r="D12" s="317"/>
      <c r="E12" s="336">
        <f>E10/E10*100</f>
        <v>100</v>
      </c>
      <c r="F12" s="336"/>
      <c r="G12" s="319">
        <f>G10/$G$10*100</f>
        <v>100</v>
      </c>
      <c r="H12" s="319"/>
      <c r="I12" s="319">
        <f>I10/$G$10*100</f>
        <v>101.25344346386456</v>
      </c>
      <c r="J12" s="319"/>
      <c r="K12" s="319">
        <f>K10/$G$10*100</f>
        <v>102.36530345454628</v>
      </c>
      <c r="L12" s="319"/>
      <c r="M12" s="319">
        <f>M10/$G$10*100</f>
        <v>102.54397908364281</v>
      </c>
      <c r="N12" s="319"/>
      <c r="O12" s="319">
        <f>O10/$G$10*100</f>
        <v>102.63399541323828</v>
      </c>
      <c r="P12" s="319"/>
      <c r="Q12" s="319">
        <f>Q10/$G$10*100</f>
        <v>102.209923508737</v>
      </c>
      <c r="R12" s="319"/>
      <c r="S12" s="319">
        <f>S10/$G$10*100</f>
        <v>102.54330056859561</v>
      </c>
      <c r="T12" s="319"/>
      <c r="U12" s="319">
        <f>U10/$G$10*100</f>
        <v>102.5098271596003</v>
      </c>
      <c r="V12" s="319"/>
      <c r="W12" s="319">
        <f>W10/$G$10*100</f>
        <v>100.90785313315631</v>
      </c>
      <c r="X12" s="319"/>
      <c r="Y12" s="319">
        <f>Y10/$G$10*100</f>
        <v>98.56742856367411</v>
      </c>
      <c r="Z12" s="319"/>
      <c r="AA12" s="319">
        <f>AA10/$G$10*100</f>
        <v>96.76438791157592</v>
      </c>
      <c r="AB12" s="319"/>
      <c r="AC12" s="358">
        <f>AC10/$G$10*100</f>
        <v>95.72241497075599</v>
      </c>
      <c r="AD12" s="358"/>
      <c r="AE12" s="315"/>
      <c r="AF12" s="7"/>
      <c r="AG12" s="7"/>
      <c r="AH12" s="7"/>
      <c r="AI12" s="7"/>
      <c r="AJ12" s="7"/>
      <c r="AK12" s="7"/>
    </row>
    <row r="13" spans="1:37" ht="67.5" customHeight="1">
      <c r="A13" s="310" t="s">
        <v>80</v>
      </c>
      <c r="B13" s="316" t="s">
        <v>109</v>
      </c>
      <c r="C13" s="317"/>
      <c r="D13" s="317"/>
      <c r="E13" s="335">
        <v>77278</v>
      </c>
      <c r="F13" s="335"/>
      <c r="G13" s="331">
        <v>76200</v>
      </c>
      <c r="H13" s="331"/>
      <c r="I13" s="331">
        <v>73010</v>
      </c>
      <c r="J13" s="331"/>
      <c r="K13" s="331">
        <v>70895</v>
      </c>
      <c r="L13" s="331"/>
      <c r="M13" s="331">
        <v>69255</v>
      </c>
      <c r="N13" s="331"/>
      <c r="O13" s="331">
        <v>67655</v>
      </c>
      <c r="P13" s="331"/>
      <c r="Q13" s="331">
        <v>65833</v>
      </c>
      <c r="R13" s="331"/>
      <c r="S13" s="331">
        <v>66250</v>
      </c>
      <c r="T13" s="331"/>
      <c r="U13" s="331">
        <v>68134</v>
      </c>
      <c r="V13" s="331"/>
      <c r="W13" s="335">
        <v>68241</v>
      </c>
      <c r="X13" s="335"/>
      <c r="Y13" s="334">
        <v>65537</v>
      </c>
      <c r="Z13" s="334"/>
      <c r="AA13" s="365">
        <v>57419</v>
      </c>
      <c r="AB13" s="366"/>
      <c r="AC13" s="359">
        <v>53533</v>
      </c>
      <c r="AD13" s="359"/>
      <c r="AE13" s="313">
        <v>10.9</v>
      </c>
      <c r="AF13" s="7"/>
      <c r="AG13" s="7"/>
      <c r="AH13" s="7"/>
      <c r="AI13" s="7"/>
      <c r="AJ13" s="7"/>
      <c r="AK13" s="7"/>
    </row>
    <row r="14" spans="1:37" ht="67.5" customHeight="1">
      <c r="A14" s="311"/>
      <c r="B14" s="316" t="s">
        <v>113</v>
      </c>
      <c r="C14" s="317"/>
      <c r="D14" s="317"/>
      <c r="E14" s="319">
        <v>99.2</v>
      </c>
      <c r="F14" s="319"/>
      <c r="G14" s="319">
        <f>G13/E13*100</f>
        <v>98.6050363622247</v>
      </c>
      <c r="H14" s="319"/>
      <c r="I14" s="319">
        <f>I13/G13*100</f>
        <v>95.81364829396325</v>
      </c>
      <c r="J14" s="319"/>
      <c r="K14" s="319">
        <f>K13/I13*100</f>
        <v>97.10313655663609</v>
      </c>
      <c r="L14" s="319"/>
      <c r="M14" s="319">
        <f>M13/K13*100</f>
        <v>97.68671979688271</v>
      </c>
      <c r="N14" s="319"/>
      <c r="O14" s="319">
        <f>O13/M13*100</f>
        <v>97.68969749476572</v>
      </c>
      <c r="P14" s="319"/>
      <c r="Q14" s="319">
        <f>Q13/O13*100</f>
        <v>97.306924839258</v>
      </c>
      <c r="R14" s="319"/>
      <c r="S14" s="319">
        <f>S13/Q13*100</f>
        <v>100.63342092871356</v>
      </c>
      <c r="T14" s="319"/>
      <c r="U14" s="319">
        <f>U13/S13*100</f>
        <v>102.84377358490566</v>
      </c>
      <c r="V14" s="319"/>
      <c r="W14" s="319">
        <f>W13/U13*100</f>
        <v>100.15704347315584</v>
      </c>
      <c r="X14" s="319"/>
      <c r="Y14" s="319">
        <f>Y13/W13*100</f>
        <v>96.0375727202122</v>
      </c>
      <c r="Z14" s="319"/>
      <c r="AA14" s="367">
        <f>AA13/Y13*100</f>
        <v>87.61310404809497</v>
      </c>
      <c r="AB14" s="368"/>
      <c r="AC14" s="319">
        <f>AC13/AA13*100</f>
        <v>93.23220536756126</v>
      </c>
      <c r="AD14" s="319"/>
      <c r="AE14" s="314"/>
      <c r="AF14" s="7"/>
      <c r="AG14" s="7"/>
      <c r="AH14" s="7"/>
      <c r="AI14" s="7"/>
      <c r="AJ14" s="7"/>
      <c r="AK14" s="7"/>
    </row>
    <row r="15" spans="1:37" ht="67.5" customHeight="1">
      <c r="A15" s="312"/>
      <c r="B15" s="316" t="s">
        <v>108</v>
      </c>
      <c r="C15" s="317"/>
      <c r="D15" s="317"/>
      <c r="E15" s="336">
        <f>E13/E13*100</f>
        <v>100</v>
      </c>
      <c r="F15" s="336"/>
      <c r="G15" s="319">
        <f>G13/$G$13*100</f>
        <v>100</v>
      </c>
      <c r="H15" s="319"/>
      <c r="I15" s="319">
        <f>I13/$G$13*100</f>
        <v>95.81364829396325</v>
      </c>
      <c r="J15" s="319"/>
      <c r="K15" s="319">
        <f>K13/$G$13*100</f>
        <v>93.03805774278216</v>
      </c>
      <c r="L15" s="319"/>
      <c r="M15" s="319">
        <f>M13/$G$13*100</f>
        <v>90.88582677165354</v>
      </c>
      <c r="N15" s="319"/>
      <c r="O15" s="319">
        <f>O13/$G$13*100</f>
        <v>88.78608923884515</v>
      </c>
      <c r="P15" s="319"/>
      <c r="Q15" s="319">
        <f>Q13/$G$13*100</f>
        <v>86.39501312335958</v>
      </c>
      <c r="R15" s="319"/>
      <c r="S15" s="319">
        <f>S13/$G$13*100</f>
        <v>86.94225721784777</v>
      </c>
      <c r="T15" s="319"/>
      <c r="U15" s="319">
        <f>U13/$G$13*100</f>
        <v>89.41469816272965</v>
      </c>
      <c r="V15" s="319"/>
      <c r="W15" s="319">
        <f>W13/$G$13*100</f>
        <v>89.55511811023622</v>
      </c>
      <c r="X15" s="319"/>
      <c r="Y15" s="319">
        <f>Y13/$G$13*100</f>
        <v>86.00656167979002</v>
      </c>
      <c r="Z15" s="319"/>
      <c r="AA15" s="319">
        <f>AA13/$G$13*100</f>
        <v>75.35301837270342</v>
      </c>
      <c r="AB15" s="319"/>
      <c r="AC15" s="319">
        <f>AC13/$G$13*100</f>
        <v>70.25328083989501</v>
      </c>
      <c r="AD15" s="319"/>
      <c r="AE15" s="315"/>
      <c r="AF15" s="7"/>
      <c r="AG15" s="7"/>
      <c r="AH15" s="7"/>
      <c r="AI15" s="7"/>
      <c r="AJ15" s="7"/>
      <c r="AK15" s="7"/>
    </row>
    <row r="16" spans="1:37" ht="67.5" customHeight="1">
      <c r="A16" s="310" t="s">
        <v>81</v>
      </c>
      <c r="B16" s="316" t="s">
        <v>109</v>
      </c>
      <c r="C16" s="317"/>
      <c r="D16" s="317"/>
      <c r="E16" s="329">
        <v>2120</v>
      </c>
      <c r="F16" s="329"/>
      <c r="G16" s="329">
        <v>2082</v>
      </c>
      <c r="H16" s="329"/>
      <c r="I16" s="329">
        <v>2100</v>
      </c>
      <c r="J16" s="329"/>
      <c r="K16" s="329">
        <v>2133</v>
      </c>
      <c r="L16" s="329"/>
      <c r="M16" s="329">
        <v>2104</v>
      </c>
      <c r="N16" s="329"/>
      <c r="O16" s="329">
        <v>2112</v>
      </c>
      <c r="P16" s="329"/>
      <c r="Q16" s="329">
        <v>2142</v>
      </c>
      <c r="R16" s="329"/>
      <c r="S16" s="329">
        <v>2195</v>
      </c>
      <c r="T16" s="329"/>
      <c r="U16" s="329">
        <v>2240</v>
      </c>
      <c r="V16" s="329"/>
      <c r="W16" s="329">
        <v>2248</v>
      </c>
      <c r="X16" s="329"/>
      <c r="Y16" s="330">
        <v>2209</v>
      </c>
      <c r="Z16" s="330"/>
      <c r="AA16" s="369">
        <v>2184</v>
      </c>
      <c r="AB16" s="370"/>
      <c r="AC16" s="330">
        <v>2198</v>
      </c>
      <c r="AD16" s="330"/>
      <c r="AE16" s="313">
        <v>0.4</v>
      </c>
      <c r="AF16" s="7"/>
      <c r="AG16" s="7"/>
      <c r="AH16" s="7"/>
      <c r="AI16" s="7"/>
      <c r="AJ16" s="7"/>
      <c r="AK16" s="7"/>
    </row>
    <row r="17" spans="1:37" ht="67.5" customHeight="1">
      <c r="A17" s="311"/>
      <c r="B17" s="316" t="s">
        <v>113</v>
      </c>
      <c r="C17" s="317"/>
      <c r="D17" s="317"/>
      <c r="E17" s="337">
        <v>99.8</v>
      </c>
      <c r="F17" s="337"/>
      <c r="G17" s="337">
        <f>G16/E16*100</f>
        <v>98.20754716981132</v>
      </c>
      <c r="H17" s="337"/>
      <c r="I17" s="337">
        <f>I16/G16*100</f>
        <v>100.86455331412103</v>
      </c>
      <c r="J17" s="337"/>
      <c r="K17" s="337">
        <f>K16/I16*100</f>
        <v>101.57142857142858</v>
      </c>
      <c r="L17" s="337"/>
      <c r="M17" s="337">
        <f>M16/K16*100</f>
        <v>98.6404125644632</v>
      </c>
      <c r="N17" s="337"/>
      <c r="O17" s="337">
        <f>O16/M16*100</f>
        <v>100.38022813688212</v>
      </c>
      <c r="P17" s="337"/>
      <c r="Q17" s="337">
        <f>Q16/O16*100</f>
        <v>101.42045454545455</v>
      </c>
      <c r="R17" s="337"/>
      <c r="S17" s="337">
        <f>S16/Q16*100</f>
        <v>102.47432306255834</v>
      </c>
      <c r="T17" s="337"/>
      <c r="U17" s="337">
        <f>U16/S16*100</f>
        <v>102.05011389521641</v>
      </c>
      <c r="V17" s="337"/>
      <c r="W17" s="337">
        <f>W16/U16*100</f>
        <v>100.35714285714286</v>
      </c>
      <c r="X17" s="337"/>
      <c r="Y17" s="337">
        <f>Y16/W16*100</f>
        <v>98.26512455516014</v>
      </c>
      <c r="Z17" s="337"/>
      <c r="AA17" s="371">
        <f>AA16/Y16*100</f>
        <v>98.86826618379358</v>
      </c>
      <c r="AB17" s="372"/>
      <c r="AC17" s="337">
        <f>AC16/AA16*100</f>
        <v>100.64102564102564</v>
      </c>
      <c r="AD17" s="337"/>
      <c r="AE17" s="314"/>
      <c r="AF17" s="7"/>
      <c r="AG17" s="7"/>
      <c r="AH17" s="7"/>
      <c r="AI17" s="7"/>
      <c r="AJ17" s="7"/>
      <c r="AK17" s="7"/>
    </row>
    <row r="18" spans="1:37" ht="67.5" customHeight="1">
      <c r="A18" s="312"/>
      <c r="B18" s="316" t="s">
        <v>116</v>
      </c>
      <c r="C18" s="317"/>
      <c r="D18" s="317"/>
      <c r="E18" s="319">
        <f>E16/E16*100</f>
        <v>100</v>
      </c>
      <c r="F18" s="319"/>
      <c r="G18" s="319">
        <f>G16/$G$16*100</f>
        <v>100</v>
      </c>
      <c r="H18" s="319"/>
      <c r="I18" s="319">
        <f>I16/$G$16*100</f>
        <v>100.86455331412103</v>
      </c>
      <c r="J18" s="319"/>
      <c r="K18" s="319">
        <f>K16/$G$16*100</f>
        <v>102.44956772334295</v>
      </c>
      <c r="L18" s="319"/>
      <c r="M18" s="319">
        <f>M16/$G$16*100</f>
        <v>101.0566762728146</v>
      </c>
      <c r="N18" s="319"/>
      <c r="O18" s="319">
        <f>O16/$G$16*100</f>
        <v>101.44092219020173</v>
      </c>
      <c r="P18" s="319"/>
      <c r="Q18" s="319">
        <f>Q16/$G$16*100</f>
        <v>102.88184438040346</v>
      </c>
      <c r="R18" s="319"/>
      <c r="S18" s="319">
        <f>S16/$G$16*100</f>
        <v>105.42747358309319</v>
      </c>
      <c r="T18" s="319"/>
      <c r="U18" s="319">
        <f>U16/$G$16*100</f>
        <v>107.58885686839577</v>
      </c>
      <c r="V18" s="319"/>
      <c r="W18" s="319">
        <f>W16/$G$16*100</f>
        <v>107.9731027857829</v>
      </c>
      <c r="X18" s="319"/>
      <c r="Y18" s="319">
        <f>Y16/$G$16*100</f>
        <v>106.09990393852064</v>
      </c>
      <c r="Z18" s="319"/>
      <c r="AA18" s="319">
        <f>AA16/$G$16*100</f>
        <v>104.89913544668588</v>
      </c>
      <c r="AB18" s="319"/>
      <c r="AC18" s="319">
        <f>AC16/$G$16*100</f>
        <v>105.57156580211335</v>
      </c>
      <c r="AD18" s="319"/>
      <c r="AE18" s="315"/>
      <c r="AF18" s="7"/>
      <c r="AG18" s="7"/>
      <c r="AH18" s="7"/>
      <c r="AI18" s="7"/>
      <c r="AJ18" s="7"/>
      <c r="AK18" s="7"/>
    </row>
    <row r="19" spans="1:37" ht="67.5" customHeight="1">
      <c r="A19" s="327" t="s">
        <v>51</v>
      </c>
      <c r="B19" s="205" t="s">
        <v>111</v>
      </c>
      <c r="C19" s="205"/>
      <c r="D19" s="205"/>
      <c r="E19" s="170">
        <v>10700</v>
      </c>
      <c r="F19" s="170"/>
      <c r="G19" s="170">
        <v>11433</v>
      </c>
      <c r="H19" s="170"/>
      <c r="I19" s="170">
        <v>11879</v>
      </c>
      <c r="J19" s="170"/>
      <c r="K19" s="170">
        <v>11817</v>
      </c>
      <c r="L19" s="170"/>
      <c r="M19" s="170">
        <v>11825</v>
      </c>
      <c r="N19" s="170"/>
      <c r="O19" s="170">
        <v>11743</v>
      </c>
      <c r="P19" s="170"/>
      <c r="Q19" s="170">
        <v>11742</v>
      </c>
      <c r="R19" s="170"/>
      <c r="S19" s="170">
        <v>11801</v>
      </c>
      <c r="T19" s="170"/>
      <c r="U19" s="170">
        <v>12075</v>
      </c>
      <c r="V19" s="170"/>
      <c r="W19" s="170">
        <v>12358</v>
      </c>
      <c r="X19" s="170"/>
      <c r="Y19" s="170">
        <v>12342</v>
      </c>
      <c r="Z19" s="170"/>
      <c r="AA19" s="291">
        <v>11674</v>
      </c>
      <c r="AB19" s="179"/>
      <c r="AC19" s="170">
        <v>11125</v>
      </c>
      <c r="AD19" s="170"/>
      <c r="AE19" s="313">
        <v>2.3</v>
      </c>
      <c r="AF19" s="7"/>
      <c r="AG19" s="7"/>
      <c r="AH19" s="7"/>
      <c r="AI19" s="7"/>
      <c r="AJ19" s="7"/>
      <c r="AK19" s="7"/>
    </row>
    <row r="20" spans="1:37" ht="67.5" customHeight="1">
      <c r="A20" s="328"/>
      <c r="B20" s="316" t="s">
        <v>113</v>
      </c>
      <c r="C20" s="317"/>
      <c r="D20" s="317"/>
      <c r="E20" s="338">
        <v>106.3</v>
      </c>
      <c r="F20" s="338"/>
      <c r="G20" s="338">
        <f>G19/E19*100</f>
        <v>106.85046728971963</v>
      </c>
      <c r="H20" s="338"/>
      <c r="I20" s="338">
        <f>I19/G19*100</f>
        <v>103.90098836700778</v>
      </c>
      <c r="J20" s="338"/>
      <c r="K20" s="338">
        <f>K19/I19*100</f>
        <v>99.47807054465864</v>
      </c>
      <c r="L20" s="338"/>
      <c r="M20" s="338">
        <f>M19/K19*100</f>
        <v>100.06769907760007</v>
      </c>
      <c r="N20" s="338"/>
      <c r="O20" s="338">
        <f>O19/M19*100</f>
        <v>99.30655391120507</v>
      </c>
      <c r="P20" s="338"/>
      <c r="Q20" s="338">
        <f>Q19/O19*100</f>
        <v>99.9914842885123</v>
      </c>
      <c r="R20" s="338"/>
      <c r="S20" s="338">
        <f>S19/Q19*100</f>
        <v>100.50246976664963</v>
      </c>
      <c r="T20" s="338"/>
      <c r="U20" s="338">
        <f>U19/S19*100</f>
        <v>102.3218371324464</v>
      </c>
      <c r="V20" s="338"/>
      <c r="W20" s="338">
        <f>W19/U19*100</f>
        <v>102.34368530020703</v>
      </c>
      <c r="X20" s="338"/>
      <c r="Y20" s="338">
        <f>Y19/W19*100</f>
        <v>99.87052921184659</v>
      </c>
      <c r="Z20" s="338"/>
      <c r="AA20" s="373">
        <f>AA19/Y19*100</f>
        <v>94.58758710095609</v>
      </c>
      <c r="AB20" s="374"/>
      <c r="AC20" s="338">
        <f>AC19/AA19*100</f>
        <v>95.29724173376735</v>
      </c>
      <c r="AD20" s="360"/>
      <c r="AE20" s="314"/>
      <c r="AF20" s="7"/>
      <c r="AG20" s="7"/>
      <c r="AH20" s="7"/>
      <c r="AI20" s="7"/>
      <c r="AJ20" s="7"/>
      <c r="AK20" s="7"/>
    </row>
    <row r="21" spans="1:37" ht="67.5" customHeight="1">
      <c r="A21" s="328"/>
      <c r="B21" s="205" t="s">
        <v>117</v>
      </c>
      <c r="C21" s="205"/>
      <c r="D21" s="205"/>
      <c r="E21" s="338">
        <f>E19/E19*100</f>
        <v>100</v>
      </c>
      <c r="F21" s="338"/>
      <c r="G21" s="338">
        <f>G19/$G$19*100</f>
        <v>100</v>
      </c>
      <c r="H21" s="338"/>
      <c r="I21" s="338">
        <f>I19/$G$19*100</f>
        <v>103.90098836700778</v>
      </c>
      <c r="J21" s="338"/>
      <c r="K21" s="338">
        <f>K19/$G$19*100</f>
        <v>103.35869850432957</v>
      </c>
      <c r="L21" s="338"/>
      <c r="M21" s="338">
        <f>M19/$G$19*100</f>
        <v>103.42867138983645</v>
      </c>
      <c r="N21" s="338"/>
      <c r="O21" s="338">
        <f>O19/$G$19*100</f>
        <v>102.71144931339107</v>
      </c>
      <c r="P21" s="338"/>
      <c r="Q21" s="338">
        <f>Q19/$G$19*100</f>
        <v>102.7027027027027</v>
      </c>
      <c r="R21" s="338"/>
      <c r="S21" s="338">
        <f>S19/$G$19*100</f>
        <v>103.21875273331584</v>
      </c>
      <c r="T21" s="338"/>
      <c r="U21" s="338">
        <f>U19/$G$19*100</f>
        <v>105.615324061926</v>
      </c>
      <c r="V21" s="338"/>
      <c r="W21" s="338">
        <f>W19/$G$19*100</f>
        <v>108.0906148867314</v>
      </c>
      <c r="X21" s="338"/>
      <c r="Y21" s="338">
        <f>Y19/$G$19*100</f>
        <v>107.95066911571767</v>
      </c>
      <c r="Z21" s="338"/>
      <c r="AA21" s="338">
        <f>AA19/$G$19*100</f>
        <v>102.10793317589435</v>
      </c>
      <c r="AB21" s="338"/>
      <c r="AC21" s="338">
        <f>AC19/$G$19*100</f>
        <v>97.30604390798565</v>
      </c>
      <c r="AD21" s="338"/>
      <c r="AE21" s="315"/>
      <c r="AF21" s="7"/>
      <c r="AG21" s="7"/>
      <c r="AH21" s="7"/>
      <c r="AI21" s="7"/>
      <c r="AJ21" s="7"/>
      <c r="AK21" s="7"/>
    </row>
    <row r="22" spans="1:37" ht="67.5" customHeight="1">
      <c r="A22" s="321" t="s">
        <v>50</v>
      </c>
      <c r="B22" s="347" t="s">
        <v>110</v>
      </c>
      <c r="C22" s="88"/>
      <c r="D22" s="348"/>
      <c r="E22" s="343">
        <f>E10+E13+E16+E19</f>
        <v>526839</v>
      </c>
      <c r="F22" s="343"/>
      <c r="G22" s="343">
        <f>G10+G13+G16+G19</f>
        <v>531857</v>
      </c>
      <c r="H22" s="343"/>
      <c r="I22" s="343">
        <f>I10+I13+I16+I19</f>
        <v>534673</v>
      </c>
      <c r="J22" s="343"/>
      <c r="K22" s="343">
        <f>K10+K13+K16+K19</f>
        <v>537445</v>
      </c>
      <c r="L22" s="343"/>
      <c r="M22" s="343">
        <f>M10+M13+M16+M19</f>
        <v>536574</v>
      </c>
      <c r="N22" s="343"/>
      <c r="O22" s="343">
        <f>O10+O13+O16+O19</f>
        <v>535298</v>
      </c>
      <c r="P22" s="343"/>
      <c r="Q22" s="343">
        <f>Q10+Q13+Q16+Q19</f>
        <v>531630</v>
      </c>
      <c r="R22" s="343"/>
      <c r="S22" s="344">
        <f>S10+S13+S16+S19</f>
        <v>533633</v>
      </c>
      <c r="T22" s="345"/>
      <c r="U22" s="343">
        <f>U10+U13+U16+U19</f>
        <v>535688</v>
      </c>
      <c r="V22" s="343"/>
      <c r="W22" s="343">
        <f>W10+W13+W16+W19</f>
        <v>529003</v>
      </c>
      <c r="X22" s="343"/>
      <c r="Y22" s="343">
        <f>Y10+Y13+Y16+Y19</f>
        <v>515896</v>
      </c>
      <c r="Z22" s="343"/>
      <c r="AA22" s="375">
        <f>AA10+AA13+AA16+AA19</f>
        <v>499113</v>
      </c>
      <c r="AB22" s="376"/>
      <c r="AC22" s="343">
        <f>AC10+AC13+AC16+AC19</f>
        <v>490085</v>
      </c>
      <c r="AD22" s="343"/>
      <c r="AE22" s="324">
        <f>AE19+AE16+AE13+AE10</f>
        <v>100</v>
      </c>
      <c r="AF22" s="7"/>
      <c r="AG22" s="7"/>
      <c r="AH22" s="7"/>
      <c r="AI22" s="7"/>
      <c r="AJ22" s="7"/>
      <c r="AK22" s="7"/>
    </row>
    <row r="23" spans="1:37" ht="67.5" customHeight="1">
      <c r="A23" s="322"/>
      <c r="B23" s="347" t="s">
        <v>114</v>
      </c>
      <c r="C23" s="88"/>
      <c r="D23" s="88"/>
      <c r="E23" s="340">
        <v>101.9</v>
      </c>
      <c r="F23" s="340"/>
      <c r="G23" s="342">
        <f>G22/E22*100</f>
        <v>100.95247314644512</v>
      </c>
      <c r="H23" s="342"/>
      <c r="I23" s="342">
        <f>I22/G22*100</f>
        <v>100.52946562703883</v>
      </c>
      <c r="J23" s="342"/>
      <c r="K23" s="342">
        <f>K22/I22*100</f>
        <v>100.51844772412298</v>
      </c>
      <c r="L23" s="342"/>
      <c r="M23" s="342">
        <f>M22/K22*100</f>
        <v>99.83793690517169</v>
      </c>
      <c r="N23" s="342"/>
      <c r="O23" s="342">
        <f>O22/M22*100</f>
        <v>99.76219496285694</v>
      </c>
      <c r="P23" s="342"/>
      <c r="Q23" s="342">
        <f>Q22/O22*100</f>
        <v>99.31477420053876</v>
      </c>
      <c r="R23" s="342"/>
      <c r="S23" s="342">
        <f>S22/Q22*100</f>
        <v>100.3767657957602</v>
      </c>
      <c r="T23" s="342"/>
      <c r="U23" s="342">
        <f>U22/S22*100</f>
        <v>100.38509612411526</v>
      </c>
      <c r="V23" s="342"/>
      <c r="W23" s="342">
        <f>W22/U22*100</f>
        <v>98.75207210167112</v>
      </c>
      <c r="X23" s="342"/>
      <c r="Y23" s="342">
        <f>Y22/W22*100</f>
        <v>97.52232028929893</v>
      </c>
      <c r="Z23" s="342"/>
      <c r="AA23" s="377">
        <f>AA22/Y22*100</f>
        <v>96.74682494146107</v>
      </c>
      <c r="AB23" s="378"/>
      <c r="AC23" s="342">
        <f>AC22/AA22*100</f>
        <v>98.19119117314116</v>
      </c>
      <c r="AD23" s="342"/>
      <c r="AE23" s="325"/>
      <c r="AF23" s="7"/>
      <c r="AG23" s="7"/>
      <c r="AH23" s="7"/>
      <c r="AI23" s="7"/>
      <c r="AJ23" s="7"/>
      <c r="AK23" s="7"/>
    </row>
    <row r="24" spans="1:37" ht="67.5" customHeight="1" thickBot="1">
      <c r="A24" s="323"/>
      <c r="B24" s="346" t="s">
        <v>112</v>
      </c>
      <c r="C24" s="346"/>
      <c r="D24" s="346"/>
      <c r="E24" s="339">
        <f>E22/E22*100</f>
        <v>100</v>
      </c>
      <c r="F24" s="339"/>
      <c r="G24" s="341">
        <f>G22/$G$22*100</f>
        <v>100</v>
      </c>
      <c r="H24" s="341"/>
      <c r="I24" s="341">
        <f>I22/$G$22*100</f>
        <v>100.52946562703883</v>
      </c>
      <c r="J24" s="341"/>
      <c r="K24" s="341">
        <f>K22/$G$22*100</f>
        <v>101.05065835365521</v>
      </c>
      <c r="L24" s="341"/>
      <c r="M24" s="341">
        <f>M22/$G$22*100</f>
        <v>100.8868925293829</v>
      </c>
      <c r="N24" s="341"/>
      <c r="O24" s="341">
        <f>O22/$G$22*100</f>
        <v>100.64697841713092</v>
      </c>
      <c r="P24" s="341"/>
      <c r="Q24" s="341">
        <f>Q22/$G$22*100</f>
        <v>99.95731935463856</v>
      </c>
      <c r="R24" s="341"/>
      <c r="S24" s="341">
        <f>S22/$G$22*100</f>
        <v>100.33392434432564</v>
      </c>
      <c r="T24" s="341"/>
      <c r="U24" s="341">
        <f>U22/$G$22*100</f>
        <v>100.72030639814838</v>
      </c>
      <c r="V24" s="341"/>
      <c r="W24" s="341">
        <f>W22/$G$22*100</f>
        <v>99.46338959532356</v>
      </c>
      <c r="X24" s="341"/>
      <c r="Y24" s="341">
        <f>Y22/$G$22*100</f>
        <v>96.99900537174466</v>
      </c>
      <c r="Z24" s="341"/>
      <c r="AA24" s="341">
        <f>AA22/$G$22*100</f>
        <v>93.84345792196022</v>
      </c>
      <c r="AB24" s="341"/>
      <c r="AC24" s="341">
        <f>AC22/$G$22*100</f>
        <v>92.14600917163824</v>
      </c>
      <c r="AD24" s="341"/>
      <c r="AE24" s="326"/>
      <c r="AF24" s="7"/>
      <c r="AG24" s="7"/>
      <c r="AH24" s="7"/>
      <c r="AI24" s="7"/>
      <c r="AJ24" s="7"/>
      <c r="AK24" s="7"/>
    </row>
    <row r="25" spans="1:37" ht="13.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</sheetData>
  <mergeCells count="237">
    <mergeCell ref="AA21:AB21"/>
    <mergeCell ref="AA22:AB22"/>
    <mergeCell ref="AA23:AB23"/>
    <mergeCell ref="AA24:AB24"/>
    <mergeCell ref="AA17:AB17"/>
    <mergeCell ref="AA18:AB18"/>
    <mergeCell ref="AA19:AB19"/>
    <mergeCell ref="AA20:AB20"/>
    <mergeCell ref="AA13:AB13"/>
    <mergeCell ref="AA14:AB14"/>
    <mergeCell ref="AA15:AB15"/>
    <mergeCell ref="AA16:AB16"/>
    <mergeCell ref="AA6:AB9"/>
    <mergeCell ref="AA10:AB10"/>
    <mergeCell ref="AA11:AB11"/>
    <mergeCell ref="AA12:AB12"/>
    <mergeCell ref="AC21:AD21"/>
    <mergeCell ref="AC22:AD22"/>
    <mergeCell ref="AC23:AD23"/>
    <mergeCell ref="AC24:AD24"/>
    <mergeCell ref="AC17:AD17"/>
    <mergeCell ref="AC18:AD18"/>
    <mergeCell ref="AC19:AD19"/>
    <mergeCell ref="AC20:AD20"/>
    <mergeCell ref="AC13:AD13"/>
    <mergeCell ref="AC14:AD14"/>
    <mergeCell ref="AC15:AD15"/>
    <mergeCell ref="AC16:AD16"/>
    <mergeCell ref="AC6:AD9"/>
    <mergeCell ref="AC10:AD10"/>
    <mergeCell ref="AC11:AD11"/>
    <mergeCell ref="AC12:AD12"/>
    <mergeCell ref="K22:L22"/>
    <mergeCell ref="U23:V23"/>
    <mergeCell ref="U22:V22"/>
    <mergeCell ref="S24:T24"/>
    <mergeCell ref="S23:T23"/>
    <mergeCell ref="W23:X23"/>
    <mergeCell ref="W24:X24"/>
    <mergeCell ref="G24:H24"/>
    <mergeCell ref="U24:V24"/>
    <mergeCell ref="W18:X18"/>
    <mergeCell ref="S21:T21"/>
    <mergeCell ref="U21:V21"/>
    <mergeCell ref="W21:X21"/>
    <mergeCell ref="S20:T20"/>
    <mergeCell ref="U20:V20"/>
    <mergeCell ref="W20:X20"/>
    <mergeCell ref="U18:V18"/>
    <mergeCell ref="S18:T18"/>
    <mergeCell ref="I15:J15"/>
    <mergeCell ref="U14:V14"/>
    <mergeCell ref="S15:T15"/>
    <mergeCell ref="U15:V15"/>
    <mergeCell ref="M11:N11"/>
    <mergeCell ref="O11:P11"/>
    <mergeCell ref="Q11:R11"/>
    <mergeCell ref="U17:V17"/>
    <mergeCell ref="S17:T17"/>
    <mergeCell ref="O13:P13"/>
    <mergeCell ref="M13:N13"/>
    <mergeCell ref="O12:P12"/>
    <mergeCell ref="Q12:R12"/>
    <mergeCell ref="U13:V13"/>
    <mergeCell ref="B11:D11"/>
    <mergeCell ref="E13:F13"/>
    <mergeCell ref="E12:F12"/>
    <mergeCell ref="K11:L11"/>
    <mergeCell ref="G13:H13"/>
    <mergeCell ref="I13:J13"/>
    <mergeCell ref="I12:J12"/>
    <mergeCell ref="G12:H12"/>
    <mergeCell ref="K13:L13"/>
    <mergeCell ref="E11:F11"/>
    <mergeCell ref="AE8:AE9"/>
    <mergeCell ref="AE6:AE7"/>
    <mergeCell ref="G6:H9"/>
    <mergeCell ref="W6:X9"/>
    <mergeCell ref="U6:V9"/>
    <mergeCell ref="S6:T9"/>
    <mergeCell ref="Q6:R9"/>
    <mergeCell ref="O6:P9"/>
    <mergeCell ref="M6:N9"/>
    <mergeCell ref="I6:J9"/>
    <mergeCell ref="B18:D18"/>
    <mergeCell ref="B17:D17"/>
    <mergeCell ref="B16:D16"/>
    <mergeCell ref="Y6:Z9"/>
    <mergeCell ref="K12:L12"/>
    <mergeCell ref="M12:N12"/>
    <mergeCell ref="Q13:R13"/>
    <mergeCell ref="A6:D9"/>
    <mergeCell ref="E6:F9"/>
    <mergeCell ref="K6:L9"/>
    <mergeCell ref="B15:D15"/>
    <mergeCell ref="B24:D24"/>
    <mergeCell ref="B13:D13"/>
    <mergeCell ref="B12:D12"/>
    <mergeCell ref="B14:D14"/>
    <mergeCell ref="B23:D23"/>
    <mergeCell ref="B22:D22"/>
    <mergeCell ref="B21:D21"/>
    <mergeCell ref="B20:D20"/>
    <mergeCell ref="B19:D19"/>
    <mergeCell ref="Y24:Z24"/>
    <mergeCell ref="Y23:Z23"/>
    <mergeCell ref="Y22:Z22"/>
    <mergeCell ref="I22:J22"/>
    <mergeCell ref="K23:L23"/>
    <mergeCell ref="S22:T22"/>
    <mergeCell ref="Q24:R24"/>
    <mergeCell ref="Q23:R23"/>
    <mergeCell ref="Q22:R22"/>
    <mergeCell ref="W22:X22"/>
    <mergeCell ref="E22:F22"/>
    <mergeCell ref="G23:H23"/>
    <mergeCell ref="G22:H22"/>
    <mergeCell ref="O24:P24"/>
    <mergeCell ref="O23:P23"/>
    <mergeCell ref="O22:P22"/>
    <mergeCell ref="M24:N24"/>
    <mergeCell ref="M23:N23"/>
    <mergeCell ref="M22:N22"/>
    <mergeCell ref="K24:L24"/>
    <mergeCell ref="E24:F24"/>
    <mergeCell ref="E23:F23"/>
    <mergeCell ref="I24:J24"/>
    <mergeCell ref="I23:J23"/>
    <mergeCell ref="G20:H20"/>
    <mergeCell ref="E20:F20"/>
    <mergeCell ref="Q20:R20"/>
    <mergeCell ref="O20:P20"/>
    <mergeCell ref="M20:N20"/>
    <mergeCell ref="K20:L20"/>
    <mergeCell ref="Y20:Z20"/>
    <mergeCell ref="I21:J21"/>
    <mergeCell ref="G21:H21"/>
    <mergeCell ref="E21:F21"/>
    <mergeCell ref="Q21:R21"/>
    <mergeCell ref="O21:P21"/>
    <mergeCell ref="M21:N21"/>
    <mergeCell ref="K21:L21"/>
    <mergeCell ref="Y21:Z21"/>
    <mergeCell ref="I20:J20"/>
    <mergeCell ref="K18:L18"/>
    <mergeCell ref="K17:L17"/>
    <mergeCell ref="I18:J18"/>
    <mergeCell ref="I17:J17"/>
    <mergeCell ref="O18:P18"/>
    <mergeCell ref="O17:P17"/>
    <mergeCell ref="M18:N18"/>
    <mergeCell ref="M17:N17"/>
    <mergeCell ref="Y19:Z19"/>
    <mergeCell ref="Y18:Z18"/>
    <mergeCell ref="Y17:Z17"/>
    <mergeCell ref="Q19:R19"/>
    <mergeCell ref="S19:T19"/>
    <mergeCell ref="U19:V19"/>
    <mergeCell ref="W19:X19"/>
    <mergeCell ref="Q18:R18"/>
    <mergeCell ref="Q17:R17"/>
    <mergeCell ref="W17:X17"/>
    <mergeCell ref="I19:J19"/>
    <mergeCell ref="K19:L19"/>
    <mergeCell ref="M19:N19"/>
    <mergeCell ref="O19:P19"/>
    <mergeCell ref="E19:F19"/>
    <mergeCell ref="G19:H19"/>
    <mergeCell ref="E18:F18"/>
    <mergeCell ref="E17:F17"/>
    <mergeCell ref="G18:H18"/>
    <mergeCell ref="G17:H17"/>
    <mergeCell ref="E14:F14"/>
    <mergeCell ref="S14:T14"/>
    <mergeCell ref="Q14:R14"/>
    <mergeCell ref="O14:P14"/>
    <mergeCell ref="M14:N14"/>
    <mergeCell ref="G14:H14"/>
    <mergeCell ref="K14:L14"/>
    <mergeCell ref="I14:J14"/>
    <mergeCell ref="E15:F15"/>
    <mergeCell ref="Q16:R16"/>
    <mergeCell ref="O16:P16"/>
    <mergeCell ref="M16:N16"/>
    <mergeCell ref="Q15:R15"/>
    <mergeCell ref="K15:L15"/>
    <mergeCell ref="M15:N15"/>
    <mergeCell ref="O15:P15"/>
    <mergeCell ref="G15:H15"/>
    <mergeCell ref="E16:F16"/>
    <mergeCell ref="Y14:Z14"/>
    <mergeCell ref="Y13:Z13"/>
    <mergeCell ref="W13:X13"/>
    <mergeCell ref="W15:X15"/>
    <mergeCell ref="W14:X14"/>
    <mergeCell ref="W16:X16"/>
    <mergeCell ref="U16:V16"/>
    <mergeCell ref="S16:T16"/>
    <mergeCell ref="Y15:Z15"/>
    <mergeCell ref="S13:T13"/>
    <mergeCell ref="Y10:Z10"/>
    <mergeCell ref="W10:X10"/>
    <mergeCell ref="U10:V10"/>
    <mergeCell ref="S10:T10"/>
    <mergeCell ref="Y12:Z12"/>
    <mergeCell ref="W12:X12"/>
    <mergeCell ref="U12:V12"/>
    <mergeCell ref="S12:T12"/>
    <mergeCell ref="S11:T11"/>
    <mergeCell ref="Q10:R10"/>
    <mergeCell ref="O10:P10"/>
    <mergeCell ref="M10:N10"/>
    <mergeCell ref="K10:L10"/>
    <mergeCell ref="G10:H10"/>
    <mergeCell ref="E10:F10"/>
    <mergeCell ref="G11:H11"/>
    <mergeCell ref="I11:J11"/>
    <mergeCell ref="A22:A24"/>
    <mergeCell ref="AE22:AE24"/>
    <mergeCell ref="A16:A18"/>
    <mergeCell ref="AE16:AE18"/>
    <mergeCell ref="A19:A21"/>
    <mergeCell ref="AE19:AE21"/>
    <mergeCell ref="K16:L16"/>
    <mergeCell ref="I16:J16"/>
    <mergeCell ref="G16:H16"/>
    <mergeCell ref="Y16:Z16"/>
    <mergeCell ref="A4:AK5"/>
    <mergeCell ref="A10:A12"/>
    <mergeCell ref="AE10:AE12"/>
    <mergeCell ref="A13:A15"/>
    <mergeCell ref="AE13:AE15"/>
    <mergeCell ref="B10:D10"/>
    <mergeCell ref="Y11:Z11"/>
    <mergeCell ref="W11:X11"/>
    <mergeCell ref="U11:V11"/>
    <mergeCell ref="I10:J10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2011-03-24T02:23:34Z</cp:lastPrinted>
  <dcterms:created xsi:type="dcterms:W3CDTF">2009-06-12T06:12:26Z</dcterms:created>
  <dcterms:modified xsi:type="dcterms:W3CDTF">2011-09-27T09:58:20Z</dcterms:modified>
  <cp:category/>
  <cp:version/>
  <cp:contentType/>
  <cp:contentStatus/>
</cp:coreProperties>
</file>